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6330" tabRatio="536" firstSheet="3" activeTab="3"/>
  </bookViews>
  <sheets>
    <sheet name="精算書" sheetId="1" state="hidden" r:id="rId1"/>
    <sheet name="精算書 (2)" sheetId="2" state="hidden" r:id="rId2"/>
    <sheet name="精算書 (記入例)" sheetId="3" state="hidden" r:id="rId3"/>
    <sheet name="事業進捗状況届" sheetId="4" r:id="rId4"/>
  </sheets>
  <externalReferences>
    <externalReference r:id="rId7"/>
  </externalReferences>
  <definedNames>
    <definedName name="_xlnm.Print_Area" localSheetId="3">'事業進捗状況届'!$A$1:$T$45</definedName>
    <definedName name="_xlnm.Print_Area" localSheetId="0">'精算書'!$B$3:$M$37</definedName>
    <definedName name="_xlnm.Print_Area" localSheetId="1">'精算書 (2)'!$B$3:$M$37</definedName>
    <definedName name="_xlnm.Print_Area" localSheetId="2">'精算書 (記入例)'!$B$3:$H$51</definedName>
  </definedNames>
  <calcPr fullCalcOnLoad="1"/>
</workbook>
</file>

<file path=xl/sharedStrings.xml><?xml version="1.0" encoding="utf-8"?>
<sst xmlns="http://schemas.openxmlformats.org/spreadsheetml/2006/main" count="157" uniqueCount="93">
  <si>
    <t>椪積手数料</t>
  </si>
  <si>
    <t>市場手数料</t>
  </si>
  <si>
    <t>消　費　税</t>
  </si>
  <si>
    <t>販売年月日</t>
  </si>
  <si>
    <t>合　　　計</t>
  </si>
  <si>
    <t>樹　　　種</t>
  </si>
  <si>
    <t>販売数量</t>
  </si>
  <si>
    <t>販売金額</t>
  </si>
  <si>
    <t>消 費 税</t>
  </si>
  <si>
    <t>合　　　計</t>
  </si>
  <si>
    <t>円</t>
  </si>
  <si>
    <t>金　　　額</t>
  </si>
  <si>
    <t>備　　考</t>
  </si>
  <si>
    <t>％</t>
  </si>
  <si>
    <t>差引精算金額</t>
  </si>
  <si>
    <t>（１） 販売明細</t>
  </si>
  <si>
    <t>（２） 市場販売経費</t>
  </si>
  <si>
    <t>１　事業番号</t>
  </si>
  <si>
    <t>平成　　年度　　　事業　　　　　　号</t>
  </si>
  <si>
    <t>２　事業箇所</t>
  </si>
  <si>
    <t>　　　　　　　　　　　　　　　　　　　　　　　　　　　　　　　　地内</t>
  </si>
  <si>
    <r>
      <t>ｍ</t>
    </r>
    <r>
      <rPr>
        <vertAlign val="superscript"/>
        <sz val="12"/>
        <rFont val="ＭＳ Ｐ明朝"/>
        <family val="1"/>
      </rPr>
      <t>3</t>
    </r>
  </si>
  <si>
    <t>＝</t>
  </si>
  <si>
    <r>
      <t>　　　　円／ｍ</t>
    </r>
    <r>
      <rPr>
        <vertAlign val="superscript"/>
        <sz val="12"/>
        <rFont val="ＭＳ Ｐ明朝"/>
        <family val="1"/>
      </rPr>
      <t>3</t>
    </r>
  </si>
  <si>
    <t>８％</t>
  </si>
  <si>
    <t>公益社団法人 おかやまの森整備公社</t>
  </si>
  <si>
    <t>　地区担当　　　　　　　　　　様</t>
  </si>
  <si>
    <t>受託者</t>
  </si>
  <si>
    <t>事 業 進 捗 状 況 届 （　　 月分）</t>
  </si>
  <si>
    <t>事業種</t>
  </si>
  <si>
    <t>契約番号</t>
  </si>
  <si>
    <t>施　　　行　　　地</t>
  </si>
  <si>
    <t>事業量</t>
  </si>
  <si>
    <t>市町村</t>
  </si>
  <si>
    <t>大　字</t>
  </si>
  <si>
    <t>字</t>
  </si>
  <si>
    <t>ｈａ,m</t>
  </si>
  <si>
    <t>契約工期</t>
  </si>
  <si>
    <t>着 手</t>
  </si>
  <si>
    <t>完 成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</si>
  <si>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</si>
  <si>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</si>
  <si>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</si>
  <si>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</si>
  <si>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</si>
  <si>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</si>
  <si>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</si>
  <si>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</si>
  <si>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</si>
  <si>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１　事業番号</t>
  </si>
  <si>
    <t>２　事業箇所</t>
  </si>
  <si>
    <t>ｽｷﾞ・ﾋﾉｷ・ｽﾋ</t>
  </si>
  <si>
    <t>6.5％</t>
  </si>
  <si>
    <t>８％</t>
  </si>
  <si>
    <t>平成２７年度　複合　事業　１０１　号</t>
  </si>
  <si>
    <t>木 材 生 産 事 業 精 算 書</t>
  </si>
  <si>
    <t xml:space="preserve">〇〇市 〇〇 字 〇〇〇〇 1234-5 外6 地内 </t>
  </si>
  <si>
    <t>ﾋﾉｷ・ｽﾋ</t>
  </si>
  <si>
    <t>（３） その他経費</t>
  </si>
  <si>
    <t>区　　　分</t>
  </si>
  <si>
    <t>金　　　額</t>
  </si>
  <si>
    <t>備　　　考</t>
  </si>
  <si>
    <t>上記のとおり販売しましたので報告します。</t>
  </si>
  <si>
    <t>住　所</t>
  </si>
  <si>
    <t>氏　名</t>
  </si>
  <si>
    <t>平成　　年　　月　　日</t>
  </si>
  <si>
    <r>
      <t>　　　850円／ｍ</t>
    </r>
    <r>
      <rPr>
        <vertAlign val="superscript"/>
        <sz val="12"/>
        <rFont val="ＭＳ Ｐ明朝"/>
        <family val="1"/>
      </rPr>
      <t>3</t>
    </r>
  </si>
  <si>
    <t>土場使用料</t>
  </si>
  <si>
    <t>平成２７年　８月１１日</t>
  </si>
  <si>
    <t>　○○市○○○○</t>
  </si>
  <si>
    <t>　おかもり森林組合</t>
  </si>
  <si>
    <t>　代表理事組合長　　岡 山　太 郎</t>
  </si>
  <si>
    <t>木材販売金額</t>
  </si>
  <si>
    <t>市場経費</t>
  </si>
  <si>
    <t>その他経費</t>
  </si>
  <si>
    <t>木材生産事業
精算金額</t>
  </si>
  <si>
    <t>市場経費
計</t>
  </si>
  <si>
    <t>土場使用料</t>
  </si>
  <si>
    <t>平成２７年度　複合事業　　１０１号</t>
  </si>
  <si>
    <t xml:space="preserve">〇〇市 〇〇 字 〇〇〇〇 1234-5 外6 地内 </t>
  </si>
  <si>
    <t>木材販売報告書</t>
  </si>
  <si>
    <t>市場経費計</t>
  </si>
  <si>
    <r>
      <t>ｍ</t>
    </r>
    <r>
      <rPr>
        <vertAlign val="superscript"/>
        <sz val="12"/>
        <rFont val="ＭＳ Ｐ明朝"/>
        <family val="1"/>
      </rPr>
      <t>3</t>
    </r>
  </si>
  <si>
    <t>請負金額</t>
  </si>
  <si>
    <t>工　　　程</t>
  </si>
  <si>
    <t>３月</t>
  </si>
  <si>
    <t>( 平成　　年　　月　　日　見込 ）</t>
  </si>
  <si>
    <t>平成　　年　　月　　日</t>
  </si>
  <si>
    <t>実 施 期 間</t>
  </si>
  <si>
    <t>計画</t>
  </si>
  <si>
    <t>実績</t>
  </si>
  <si>
    <t>%</t>
  </si>
  <si>
    <t>　担当者　 　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</si>
</sst>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_ ;[Red]\-#,##0.000\ "/>
    <numFmt numFmtId="179" formatCode="0.0"/>
    <numFmt numFmtId="180" formatCode="\-\ \ \ \ #,##0"/>
    <numFmt numFmtId="181" formatCode="\-\ \ \ \ \ \ \ #,##0"/>
    <numFmt numFmtId="182" formatCode="\-\ \ \ \ \ \ \ \ \ \ #,##0"/>
    <numFmt numFmtId="183" formatCode="mmm\-yyyy"/>
    <numFmt numFmtId="184" formatCode="\-\ \ \ \ \ \ \ \ \ #,##0"/>
    <numFmt numFmtId="185" formatCode="\-\ \ \ \ \ \ \ \ #,##0"/>
    <numFmt numFmtId="186" formatCode="#,##0.000_);[Red]\(#,##0.000\)"/>
    <numFmt numFmtId="187" formatCode="#,##0_);[Red]\(#,##0\)"/>
    <numFmt numFmtId="188" formatCode="#,##0_ ;[Red]\-#,##0\ "/>
    <numFmt numFmtId="189" formatCode="#,##0.0"/>
    <numFmt numFmtId="190" formatCode="#,##0.000"/>
    <numFmt numFmtId="191" formatCode="\-\ \ \ \ \ \ #,##0"/>
    <numFmt numFmtId="192" formatCode="#,##0_ "/>
    <numFmt numFmtId="193" formatCode="#,##0&quot; 円&quot;"/>
    <numFmt numFmtId="194" formatCode="0.0_ "/>
    <numFmt numFmtId="195" formatCode="0.00_ "/>
    <numFmt numFmtId="196" formatCode="0.000_ "/>
    <numFmt numFmtId="197" formatCode="#,##0.000_ "/>
    <numFmt numFmtId="198" formatCode="[$-411]ge\.m\.d;@"/>
    <numFmt numFmtId="199" formatCode="&quot;―&quot;\ \ \ \ \ \ #,##0"/>
    <numFmt numFmtId="200" formatCode="&quot;－&quot;\ \ \ \ \ \ #,##0"/>
    <numFmt numFmtId="201" formatCode="m/d;@"/>
    <numFmt numFmtId="202" formatCode="#,##0.00;[Red]#,##0.00"/>
    <numFmt numFmtId="203" formatCode="0;[Red]0"/>
    <numFmt numFmtId="204" formatCode="[$-411]ggge&quot;年&quot;m&quot;月&quot;d&quot;日&quot;;@"/>
    <numFmt numFmtId="205" formatCode="&quot;-&quot;\ \ \ \ \ 0,000"/>
    <numFmt numFmtId="206" formatCode="#,###.##0&quot; ｔ&quot;"/>
    <numFmt numFmtId="207" formatCode="\(#,###.000&quot; ㎥&quot;\)"/>
    <numFmt numFmtId="208" formatCode="###,###\ &quot;円/ｔ&quot;"/>
    <numFmt numFmtId="209" formatCode="#,###.000&quot; ㎥&quot;"/>
    <numFmt numFmtId="210" formatCode="0.000&quot; ㎥&quot;"/>
    <numFmt numFmtId="211" formatCode="0_);[Red]\(0\)"/>
    <numFmt numFmtId="212" formatCode="#,##0.0_ ;[Red]\-#,##0.0\ "/>
    <numFmt numFmtId="213" formatCode="0.000_);[Red]\(0.000\)"/>
    <numFmt numFmtId="214" formatCode="&quot;－&quot;\ \ \ \ #,##0"/>
    <numFmt numFmtId="215" formatCode="#,##0;[Red]#,##0"/>
  </numFmts>
  <fonts count="49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vertAlign val="superscript"/>
      <sz val="12"/>
      <name val="ＭＳ Ｐ明朝"/>
      <family val="1"/>
    </font>
    <font>
      <b/>
      <sz val="1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sz val="6"/>
      <name val="ＭＳ 明朝"/>
      <family val="1"/>
    </font>
    <font>
      <sz val="16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8" fontId="2" fillId="0" borderId="0" xfId="5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1" xfId="50" applyNumberFormat="1" applyFont="1" applyBorder="1" applyAlignment="1">
      <alignment vertical="center"/>
    </xf>
    <xf numFmtId="38" fontId="2" fillId="0" borderId="11" xfId="50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3" xfId="50" applyFont="1" applyBorder="1" applyAlignment="1">
      <alignment vertical="center"/>
    </xf>
    <xf numFmtId="38" fontId="2" fillId="0" borderId="13" xfId="0" applyNumberFormat="1" applyFont="1" applyBorder="1" applyAlignment="1">
      <alignment vertical="center"/>
    </xf>
    <xf numFmtId="38" fontId="2" fillId="0" borderId="14" xfId="0" applyNumberFormat="1" applyFont="1" applyBorder="1" applyAlignment="1">
      <alignment vertical="center"/>
    </xf>
    <xf numFmtId="57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57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2" fillId="0" borderId="20" xfId="50" applyNumberFormat="1" applyFont="1" applyBorder="1" applyAlignment="1">
      <alignment vertical="center"/>
    </xf>
    <xf numFmtId="38" fontId="2" fillId="0" borderId="20" xfId="50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49" fontId="2" fillId="0" borderId="22" xfId="42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7" fontId="2" fillId="0" borderId="13" xfId="50" applyNumberFormat="1" applyFont="1" applyBorder="1" applyAlignment="1">
      <alignment vertical="center"/>
    </xf>
    <xf numFmtId="38" fontId="2" fillId="0" borderId="24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98" fontId="2" fillId="0" borderId="28" xfId="0" applyNumberFormat="1" applyFont="1" applyBorder="1" applyAlignment="1">
      <alignment horizontal="center" vertical="center"/>
    </xf>
    <xf numFmtId="198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0" fillId="0" borderId="0" xfId="65">
      <alignment vertical="center"/>
      <protection/>
    </xf>
    <xf numFmtId="0" fontId="10" fillId="0" borderId="0" xfId="65" applyFont="1">
      <alignment vertical="center"/>
      <protection/>
    </xf>
    <xf numFmtId="0" fontId="0" fillId="0" borderId="31" xfId="65" applyFont="1" applyBorder="1" applyAlignment="1">
      <alignment horizontal="center" vertical="center"/>
      <protection/>
    </xf>
    <xf numFmtId="202" fontId="0" fillId="0" borderId="32" xfId="65" applyNumberFormat="1" applyFont="1" applyBorder="1" applyAlignment="1">
      <alignment horizontal="center" vertical="center"/>
      <protection/>
    </xf>
    <xf numFmtId="49" fontId="0" fillId="0" borderId="31" xfId="65" applyNumberFormat="1" applyFont="1" applyFill="1" applyBorder="1" applyAlignment="1">
      <alignment horizontal="center" vertical="center" shrinkToFit="1"/>
      <protection/>
    </xf>
    <xf numFmtId="0" fontId="13" fillId="0" borderId="0" xfId="65" applyFont="1">
      <alignment vertical="center"/>
      <protection/>
    </xf>
    <xf numFmtId="0" fontId="0" fillId="0" borderId="31" xfId="65" applyFont="1" applyBorder="1" applyAlignment="1">
      <alignment horizontal="center" vertical="center" shrinkToFit="1"/>
      <protection/>
    </xf>
    <xf numFmtId="202" fontId="0" fillId="0" borderId="33" xfId="65" applyNumberFormat="1" applyFont="1" applyBorder="1" applyAlignment="1">
      <alignment horizontal="right" vertical="center"/>
      <protection/>
    </xf>
    <xf numFmtId="49" fontId="0" fillId="0" borderId="33" xfId="65" applyNumberFormat="1" applyFont="1" applyFill="1" applyBorder="1" applyAlignment="1">
      <alignment horizontal="center" vertical="center" shrinkToFit="1"/>
      <protection/>
    </xf>
    <xf numFmtId="201" fontId="0" fillId="0" borderId="33" xfId="65" applyNumberFormat="1" applyFont="1" applyFill="1" applyBorder="1" applyAlignment="1">
      <alignment horizontal="center" vertical="center"/>
      <protection/>
    </xf>
    <xf numFmtId="203" fontId="0" fillId="0" borderId="33" xfId="65" applyNumberFormat="1" applyFont="1" applyFill="1" applyBorder="1" applyAlignment="1">
      <alignment horizontal="center" vertical="center"/>
      <protection/>
    </xf>
    <xf numFmtId="0" fontId="0" fillId="0" borderId="33" xfId="65" applyFont="1" applyFill="1" applyBorder="1" applyAlignment="1">
      <alignment horizontal="center" vertical="center"/>
      <protection/>
    </xf>
    <xf numFmtId="201" fontId="0" fillId="0" borderId="33" xfId="65" applyNumberFormat="1" applyFont="1" applyFill="1" applyBorder="1" applyAlignment="1">
      <alignment horizontal="center" vertical="center" shrinkToFit="1"/>
      <protection/>
    </xf>
    <xf numFmtId="201" fontId="9" fillId="0" borderId="32" xfId="65" applyNumberFormat="1" applyFont="1" applyBorder="1" applyAlignment="1">
      <alignment horizontal="right" vertical="center"/>
      <protection/>
    </xf>
    <xf numFmtId="203" fontId="9" fillId="0" borderId="32" xfId="65" applyNumberFormat="1" applyFont="1" applyBorder="1" applyAlignment="1">
      <alignment vertical="center"/>
      <protection/>
    </xf>
    <xf numFmtId="1" fontId="9" fillId="0" borderId="32" xfId="65" applyNumberFormat="1" applyFont="1" applyBorder="1" applyAlignment="1">
      <alignment vertical="center"/>
      <protection/>
    </xf>
    <xf numFmtId="201" fontId="9" fillId="0" borderId="32" xfId="65" applyNumberFormat="1" applyFont="1" applyBorder="1" applyAlignment="1">
      <alignment horizontal="center" vertical="center"/>
      <protection/>
    </xf>
    <xf numFmtId="201" fontId="9" fillId="0" borderId="32" xfId="65" applyNumberFormat="1" applyFont="1" applyBorder="1" applyAlignment="1">
      <alignment vertical="center"/>
      <protection/>
    </xf>
    <xf numFmtId="201" fontId="9" fillId="0" borderId="34" xfId="65" applyNumberFormat="1" applyFont="1" applyBorder="1" applyAlignment="1">
      <alignment horizontal="right" vertical="center"/>
      <protection/>
    </xf>
    <xf numFmtId="203" fontId="9" fillId="0" borderId="34" xfId="65" applyNumberFormat="1" applyFont="1" applyBorder="1" applyAlignment="1">
      <alignment vertical="center"/>
      <protection/>
    </xf>
    <xf numFmtId="1" fontId="9" fillId="0" borderId="34" xfId="65" applyNumberFormat="1" applyFont="1" applyBorder="1" applyAlignment="1">
      <alignment vertical="center"/>
      <protection/>
    </xf>
    <xf numFmtId="201" fontId="9" fillId="0" borderId="34" xfId="65" applyNumberFormat="1" applyFont="1" applyBorder="1" applyAlignment="1">
      <alignment horizontal="center" vertical="center"/>
      <protection/>
    </xf>
    <xf numFmtId="201" fontId="9" fillId="0" borderId="34" xfId="65" applyNumberFormat="1" applyFont="1" applyBorder="1" applyAlignment="1">
      <alignment vertical="center"/>
      <protection/>
    </xf>
    <xf numFmtId="9" fontId="9" fillId="0" borderId="33" xfId="65" applyNumberFormat="1" applyFont="1" applyBorder="1" applyAlignment="1">
      <alignment horizontal="right" vertical="center"/>
      <protection/>
    </xf>
    <xf numFmtId="201" fontId="9" fillId="0" borderId="33" xfId="65" applyNumberFormat="1" applyFont="1" applyBorder="1" applyAlignment="1">
      <alignment horizontal="right" vertical="center"/>
      <protection/>
    </xf>
    <xf numFmtId="203" fontId="9" fillId="0" borderId="33" xfId="65" applyNumberFormat="1" applyFont="1" applyBorder="1" applyAlignment="1">
      <alignment vertical="center"/>
      <protection/>
    </xf>
    <xf numFmtId="203" fontId="9" fillId="0" borderId="33" xfId="65" applyNumberFormat="1" applyFont="1" applyFill="1" applyBorder="1" applyAlignment="1">
      <alignment vertical="center"/>
      <protection/>
    </xf>
    <xf numFmtId="201" fontId="9" fillId="0" borderId="33" xfId="65" applyNumberFormat="1" applyFont="1" applyBorder="1" applyAlignment="1">
      <alignment horizontal="center" vertical="center"/>
      <protection/>
    </xf>
    <xf numFmtId="203" fontId="9" fillId="0" borderId="34" xfId="65" applyNumberFormat="1" applyFont="1" applyFill="1" applyBorder="1" applyAlignment="1">
      <alignment vertical="center"/>
      <protection/>
    </xf>
    <xf numFmtId="203" fontId="0" fillId="0" borderId="33" xfId="65" applyNumberFormat="1" applyFont="1" applyBorder="1" applyAlignment="1">
      <alignment vertical="center"/>
      <protection/>
    </xf>
    <xf numFmtId="201" fontId="9" fillId="0" borderId="33" xfId="65" applyNumberFormat="1" applyFont="1" applyBorder="1" applyAlignment="1">
      <alignment vertical="center"/>
      <protection/>
    </xf>
    <xf numFmtId="0" fontId="0" fillId="0" borderId="0" xfId="65" applyAlignment="1">
      <alignment vertical="center" shrinkToFit="1"/>
      <protection/>
    </xf>
    <xf numFmtId="38" fontId="2" fillId="0" borderId="0" xfId="53" applyFont="1" applyAlignment="1">
      <alignment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2" fillId="0" borderId="21" xfId="50" applyFont="1" applyBorder="1" applyAlignment="1">
      <alignment vertical="center"/>
    </xf>
    <xf numFmtId="38" fontId="2" fillId="0" borderId="12" xfId="50" applyFont="1" applyBorder="1" applyAlignment="1">
      <alignment vertical="center"/>
    </xf>
    <xf numFmtId="178" fontId="2" fillId="0" borderId="13" xfId="5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38" fontId="2" fillId="0" borderId="35" xfId="50" applyFont="1" applyBorder="1" applyAlignment="1">
      <alignment vertical="center"/>
    </xf>
    <xf numFmtId="38" fontId="2" fillId="0" borderId="35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horizontal="center" vertical="center"/>
    </xf>
    <xf numFmtId="200" fontId="2" fillId="0" borderId="25" xfId="0" applyNumberFormat="1" applyFont="1" applyBorder="1" applyAlignment="1">
      <alignment vertical="center"/>
    </xf>
    <xf numFmtId="204" fontId="2" fillId="0" borderId="36" xfId="0" applyNumberFormat="1" applyFont="1" applyBorder="1" applyAlignment="1">
      <alignment vertical="center"/>
    </xf>
    <xf numFmtId="57" fontId="2" fillId="0" borderId="37" xfId="0" applyNumberFormat="1" applyFont="1" applyBorder="1" applyAlignment="1">
      <alignment horizontal="left" vertical="center"/>
    </xf>
    <xf numFmtId="204" fontId="2" fillId="0" borderId="15" xfId="0" applyNumberFormat="1" applyFont="1" applyBorder="1" applyAlignment="1">
      <alignment vertical="center"/>
    </xf>
    <xf numFmtId="57" fontId="2" fillId="0" borderId="0" xfId="0" applyNumberFormat="1" applyFont="1" applyBorder="1" applyAlignment="1">
      <alignment horizontal="left" vertical="center"/>
    </xf>
    <xf numFmtId="177" fontId="2" fillId="0" borderId="11" xfId="53" applyNumberFormat="1" applyFont="1" applyBorder="1" applyAlignment="1">
      <alignment vertical="center"/>
    </xf>
    <xf numFmtId="57" fontId="2" fillId="0" borderId="38" xfId="0" applyNumberFormat="1" applyFont="1" applyBorder="1" applyAlignment="1">
      <alignment horizontal="left" vertical="center"/>
    </xf>
    <xf numFmtId="177" fontId="2" fillId="0" borderId="13" xfId="53" applyNumberFormat="1" applyFont="1" applyBorder="1" applyAlignment="1">
      <alignment vertical="center"/>
    </xf>
    <xf numFmtId="38" fontId="2" fillId="0" borderId="0" xfId="53" applyFont="1" applyBorder="1" applyAlignment="1">
      <alignment vertical="center"/>
    </xf>
    <xf numFmtId="49" fontId="2" fillId="0" borderId="22" xfId="43" applyNumberFormat="1" applyFont="1" applyBorder="1" applyAlignment="1">
      <alignment horizontal="right" vertical="center"/>
    </xf>
    <xf numFmtId="38" fontId="2" fillId="0" borderId="14" xfId="0" applyNumberFormat="1" applyFont="1" applyBorder="1" applyAlignment="1">
      <alignment horizontal="center" vertical="center"/>
    </xf>
    <xf numFmtId="178" fontId="2" fillId="0" borderId="20" xfId="53" applyNumberFormat="1" applyFont="1" applyBorder="1" applyAlignment="1">
      <alignment vertical="center"/>
    </xf>
    <xf numFmtId="178" fontId="2" fillId="0" borderId="11" xfId="53" applyNumberFormat="1" applyFont="1" applyBorder="1" applyAlignment="1">
      <alignment vertical="center"/>
    </xf>
    <xf numFmtId="188" fontId="2" fillId="0" borderId="20" xfId="53" applyNumberFormat="1" applyFont="1" applyBorder="1" applyAlignment="1">
      <alignment vertical="center"/>
    </xf>
    <xf numFmtId="188" fontId="2" fillId="0" borderId="21" xfId="0" applyNumberFormat="1" applyFont="1" applyBorder="1" applyAlignment="1">
      <alignment vertical="center"/>
    </xf>
    <xf numFmtId="188" fontId="2" fillId="0" borderId="11" xfId="53" applyNumberFormat="1" applyFont="1" applyBorder="1" applyAlignment="1">
      <alignment vertical="center"/>
    </xf>
    <xf numFmtId="188" fontId="2" fillId="0" borderId="12" xfId="0" applyNumberFormat="1" applyFont="1" applyBorder="1" applyAlignment="1">
      <alignment vertical="center"/>
    </xf>
    <xf numFmtId="188" fontId="2" fillId="0" borderId="13" xfId="53" applyNumberFormat="1" applyFont="1" applyBorder="1" applyAlignment="1">
      <alignment vertical="center"/>
    </xf>
    <xf numFmtId="188" fontId="2" fillId="0" borderId="13" xfId="0" applyNumberFormat="1" applyFont="1" applyBorder="1" applyAlignment="1">
      <alignment vertical="center"/>
    </xf>
    <xf numFmtId="188" fontId="2" fillId="0" borderId="14" xfId="0" applyNumberFormat="1" applyFont="1" applyBorder="1" applyAlignment="1">
      <alignment vertical="center"/>
    </xf>
    <xf numFmtId="198" fontId="2" fillId="0" borderId="29" xfId="0" applyNumberFormat="1" applyFont="1" applyBorder="1" applyAlignment="1">
      <alignment horizontal="left" vertical="center"/>
    </xf>
    <xf numFmtId="188" fontId="2" fillId="0" borderId="11" xfId="50" applyNumberFormat="1" applyFont="1" applyBorder="1" applyAlignment="1">
      <alignment vertical="center"/>
    </xf>
    <xf numFmtId="188" fontId="2" fillId="0" borderId="13" xfId="50" applyNumberFormat="1" applyFont="1" applyBorder="1" applyAlignment="1">
      <alignment vertical="center"/>
    </xf>
    <xf numFmtId="188" fontId="2" fillId="0" borderId="24" xfId="0" applyNumberFormat="1" applyFont="1" applyBorder="1" applyAlignment="1">
      <alignment vertical="center"/>
    </xf>
    <xf numFmtId="214" fontId="2" fillId="0" borderId="24" xfId="0" applyNumberFormat="1" applyFont="1" applyBorder="1" applyAlignment="1">
      <alignment vertical="center"/>
    </xf>
    <xf numFmtId="38" fontId="2" fillId="0" borderId="14" xfId="5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31" xfId="0" applyNumberFormat="1" applyFont="1" applyBorder="1" applyAlignment="1">
      <alignment vertical="center"/>
    </xf>
    <xf numFmtId="38" fontId="2" fillId="0" borderId="40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vertical="center"/>
    </xf>
    <xf numFmtId="38" fontId="2" fillId="0" borderId="20" xfId="53" applyNumberFormat="1" applyFont="1" applyBorder="1" applyAlignment="1">
      <alignment vertical="center"/>
    </xf>
    <xf numFmtId="38" fontId="2" fillId="0" borderId="20" xfId="50" applyNumberFormat="1" applyFont="1" applyBorder="1" applyAlignment="1">
      <alignment vertical="center"/>
    </xf>
    <xf numFmtId="38" fontId="2" fillId="0" borderId="21" xfId="50" applyNumberFormat="1" applyFont="1" applyBorder="1" applyAlignment="1">
      <alignment vertical="center"/>
    </xf>
    <xf numFmtId="38" fontId="2" fillId="0" borderId="11" xfId="53" applyNumberFormat="1" applyFont="1" applyBorder="1" applyAlignment="1">
      <alignment vertical="center"/>
    </xf>
    <xf numFmtId="38" fontId="2" fillId="0" borderId="11" xfId="50" applyNumberFormat="1" applyFont="1" applyBorder="1" applyAlignment="1">
      <alignment vertical="center"/>
    </xf>
    <xf numFmtId="38" fontId="2" fillId="0" borderId="12" xfId="50" applyNumberFormat="1" applyFont="1" applyBorder="1" applyAlignment="1">
      <alignment vertical="center"/>
    </xf>
    <xf numFmtId="38" fontId="2" fillId="0" borderId="13" xfId="50" applyNumberFormat="1" applyFont="1" applyBorder="1" applyAlignment="1">
      <alignment vertical="center"/>
    </xf>
    <xf numFmtId="38" fontId="2" fillId="0" borderId="14" xfId="5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38" fontId="2" fillId="0" borderId="27" xfId="0" applyNumberFormat="1" applyFont="1" applyBorder="1" applyAlignment="1">
      <alignment vertical="center"/>
    </xf>
    <xf numFmtId="0" fontId="2" fillId="0" borderId="0" xfId="65" applyFont="1">
      <alignment vertical="center"/>
      <protection/>
    </xf>
    <xf numFmtId="49" fontId="0" fillId="0" borderId="32" xfId="65" applyNumberFormat="1" applyFont="1" applyFill="1" applyBorder="1" applyAlignment="1">
      <alignment horizontal="center" vertical="center" shrinkToFit="1"/>
      <protection/>
    </xf>
    <xf numFmtId="0" fontId="2" fillId="0" borderId="32" xfId="0" applyFont="1" applyBorder="1" applyAlignment="1">
      <alignment horizontal="distributed"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distributed" vertical="center" indent="1"/>
    </xf>
    <xf numFmtId="0" fontId="2" fillId="0" borderId="45" xfId="0" applyFont="1" applyBorder="1" applyAlignment="1">
      <alignment horizontal="distributed" vertical="center" indent="2"/>
    </xf>
    <xf numFmtId="0" fontId="2" fillId="0" borderId="46" xfId="0" applyFont="1" applyBorder="1" applyAlignment="1">
      <alignment horizontal="distributed" vertical="center" indent="2"/>
    </xf>
    <xf numFmtId="0" fontId="2" fillId="0" borderId="4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8"/>
    </xf>
    <xf numFmtId="0" fontId="2" fillId="0" borderId="43" xfId="0" applyFont="1" applyBorder="1" applyAlignment="1">
      <alignment horizontal="distributed" vertical="center"/>
    </xf>
    <xf numFmtId="0" fontId="2" fillId="0" borderId="44" xfId="0" applyFont="1" applyBorder="1" applyAlignment="1">
      <alignment horizontal="distributed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65" applyNumberFormat="1" applyFont="1" applyAlignment="1">
      <alignment horizontal="right" vertical="center"/>
      <protection/>
    </xf>
    <xf numFmtId="38" fontId="12" fillId="0" borderId="0" xfId="52" applyFont="1" applyBorder="1" applyAlignment="1">
      <alignment horizontal="center" vertical="center"/>
    </xf>
    <xf numFmtId="38" fontId="12" fillId="0" borderId="30" xfId="52" applyFont="1" applyBorder="1" applyAlignment="1">
      <alignment horizontal="center" vertical="center"/>
    </xf>
    <xf numFmtId="0" fontId="10" fillId="0" borderId="0" xfId="65" applyFont="1" applyAlignment="1">
      <alignment horizontal="left" vertical="center"/>
      <protection/>
    </xf>
    <xf numFmtId="201" fontId="2" fillId="0" borderId="30" xfId="65" applyNumberFormat="1" applyFont="1" applyFill="1" applyBorder="1" applyAlignment="1">
      <alignment horizontal="center" vertical="center"/>
      <protection/>
    </xf>
    <xf numFmtId="0" fontId="13" fillId="0" borderId="31" xfId="65" applyFont="1" applyBorder="1" applyAlignment="1">
      <alignment horizontal="center" vertical="center"/>
      <protection/>
    </xf>
    <xf numFmtId="49" fontId="0" fillId="0" borderId="48" xfId="65" applyNumberFormat="1" applyFont="1" applyBorder="1" applyAlignment="1">
      <alignment horizontal="center" vertical="center"/>
      <protection/>
    </xf>
    <xf numFmtId="49" fontId="0" fillId="0" borderId="50" xfId="65" applyNumberFormat="1" applyFont="1" applyBorder="1" applyAlignment="1">
      <alignment horizontal="center" vertical="center"/>
      <protection/>
    </xf>
    <xf numFmtId="49" fontId="0" fillId="0" borderId="49" xfId="65" applyNumberFormat="1" applyFont="1" applyBorder="1" applyAlignment="1">
      <alignment horizontal="center" vertical="center"/>
      <protection/>
    </xf>
    <xf numFmtId="49" fontId="0" fillId="0" borderId="51" xfId="65" applyNumberFormat="1" applyFont="1" applyBorder="1" applyAlignment="1">
      <alignment horizontal="center" vertical="center"/>
      <protection/>
    </xf>
    <xf numFmtId="0" fontId="0" fillId="0" borderId="31" xfId="65" applyFont="1" applyBorder="1" applyAlignment="1">
      <alignment horizontal="center" vertical="center"/>
      <protection/>
    </xf>
    <xf numFmtId="49" fontId="0" fillId="0" borderId="31" xfId="65" applyNumberFormat="1" applyFont="1" applyFill="1" applyBorder="1" applyAlignment="1">
      <alignment horizontal="center" vertical="center" shrinkToFit="1"/>
      <protection/>
    </xf>
    <xf numFmtId="201" fontId="0" fillId="0" borderId="40" xfId="65" applyNumberFormat="1" applyFont="1" applyFill="1" applyBorder="1" applyAlignment="1">
      <alignment horizontal="center" vertical="center"/>
      <protection/>
    </xf>
    <xf numFmtId="201" fontId="0" fillId="0" borderId="24" xfId="65" applyNumberFormat="1" applyFont="1" applyFill="1" applyBorder="1" applyAlignment="1">
      <alignment horizontal="center" vertical="center"/>
      <protection/>
    </xf>
    <xf numFmtId="201" fontId="0" fillId="0" borderId="27" xfId="65" applyNumberFormat="1" applyFont="1" applyFill="1" applyBorder="1" applyAlignment="1">
      <alignment horizontal="center" vertical="center"/>
      <protection/>
    </xf>
    <xf numFmtId="0" fontId="9" fillId="0" borderId="32" xfId="65" applyFont="1" applyBorder="1" applyAlignment="1">
      <alignment horizontal="center" vertical="center"/>
      <protection/>
    </xf>
    <xf numFmtId="0" fontId="9" fillId="0" borderId="34" xfId="65" applyFont="1" applyBorder="1" applyAlignment="1">
      <alignment horizontal="center" vertical="center"/>
      <protection/>
    </xf>
    <xf numFmtId="0" fontId="9" fillId="0" borderId="33" xfId="65" applyFont="1" applyBorder="1" applyAlignment="1">
      <alignment horizontal="center" vertical="center"/>
      <protection/>
    </xf>
    <xf numFmtId="0" fontId="9" fillId="0" borderId="32" xfId="65" applyFont="1" applyBorder="1" applyAlignment="1">
      <alignment horizontal="center" vertical="center" shrinkToFit="1"/>
      <protection/>
    </xf>
    <xf numFmtId="0" fontId="9" fillId="0" borderId="34" xfId="65" applyFont="1" applyBorder="1" applyAlignment="1">
      <alignment horizontal="center" vertical="center" shrinkToFit="1"/>
      <protection/>
    </xf>
    <xf numFmtId="0" fontId="9" fillId="0" borderId="33" xfId="65" applyFont="1" applyBorder="1" applyAlignment="1">
      <alignment horizontal="center" vertical="center" shrinkToFit="1"/>
      <protection/>
    </xf>
    <xf numFmtId="202" fontId="9" fillId="0" borderId="32" xfId="65" applyNumberFormat="1" applyFont="1" applyBorder="1" applyAlignment="1">
      <alignment horizontal="right" vertical="center"/>
      <protection/>
    </xf>
    <xf numFmtId="202" fontId="9" fillId="0" borderId="34" xfId="65" applyNumberFormat="1" applyFont="1" applyBorder="1" applyAlignment="1">
      <alignment horizontal="right" vertical="center"/>
      <protection/>
    </xf>
    <xf numFmtId="202" fontId="9" fillId="0" borderId="33" xfId="65" applyNumberFormat="1" applyFont="1" applyBorder="1" applyAlignment="1">
      <alignment horizontal="right" vertical="center"/>
      <protection/>
    </xf>
    <xf numFmtId="201" fontId="9" fillId="0" borderId="31" xfId="65" applyNumberFormat="1" applyFont="1" applyBorder="1" applyAlignment="1">
      <alignment horizontal="center" vertical="center" wrapText="1"/>
      <protection/>
    </xf>
    <xf numFmtId="0" fontId="0" fillId="0" borderId="31" xfId="65" applyBorder="1" applyAlignment="1">
      <alignment horizontal="center" vertical="center"/>
      <protection/>
    </xf>
    <xf numFmtId="0" fontId="9" fillId="0" borderId="31" xfId="65" applyFont="1" applyBorder="1" applyAlignment="1">
      <alignment horizontal="center" vertical="center"/>
      <protection/>
    </xf>
    <xf numFmtId="0" fontId="9" fillId="0" borderId="31" xfId="65" applyFont="1" applyBorder="1" applyAlignment="1">
      <alignment horizontal="center" vertical="center" shrinkToFit="1"/>
      <protection/>
    </xf>
    <xf numFmtId="40" fontId="0" fillId="0" borderId="31" xfId="52" applyNumberFormat="1" applyFont="1" applyBorder="1" applyAlignment="1">
      <alignment horizontal="right" vertical="center"/>
    </xf>
    <xf numFmtId="38" fontId="0" fillId="0" borderId="32" xfId="52" applyFont="1" applyBorder="1" applyAlignment="1">
      <alignment vertical="center"/>
    </xf>
    <xf numFmtId="38" fontId="0" fillId="0" borderId="34" xfId="52" applyFont="1" applyBorder="1" applyAlignment="1">
      <alignment vertical="center"/>
    </xf>
    <xf numFmtId="38" fontId="0" fillId="0" borderId="33" xfId="52" applyFont="1" applyBorder="1" applyAlignment="1">
      <alignment vertical="center"/>
    </xf>
    <xf numFmtId="40" fontId="0" fillId="0" borderId="32" xfId="52" applyNumberFormat="1" applyFont="1" applyBorder="1" applyAlignment="1">
      <alignment horizontal="right" vertical="center"/>
    </xf>
    <xf numFmtId="40" fontId="0" fillId="0" borderId="34" xfId="52" applyNumberFormat="1" applyFont="1" applyBorder="1" applyAlignment="1">
      <alignment horizontal="right" vertical="center"/>
    </xf>
    <xf numFmtId="40" fontId="0" fillId="0" borderId="33" xfId="52" applyNumberFormat="1" applyFont="1" applyBorder="1" applyAlignment="1">
      <alignment horizontal="right" vertical="center"/>
    </xf>
    <xf numFmtId="0" fontId="0" fillId="0" borderId="0" xfId="65" applyFont="1" applyAlignment="1">
      <alignment horizontal="right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" name="Line 8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" name="Line 8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Line 9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" name="Line 9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" name="Line 9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" name="Line 9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" name="Line 9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" name="Line 9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" name="Line 9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" name="Line 9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Line 9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Line 9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" name="Line 10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" name="Line 10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" name="Line 10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" name="Line 10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7" name="Line 10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8" name="Line 10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9" name="Line 10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0" name="Line 10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1" name="Line 10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2" name="Line 10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3" name="Line 11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4" name="Line 11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5" name="Line 11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6" name="Line 11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7" name="Line 11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8" name="Line 11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9" name="Line 11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0" name="Line 11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1" name="Line 11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2" name="Line 11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3" name="Line 12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4" name="Line 12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5" name="Line 12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6" name="Line 12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7" name="Line 12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8" name="Line 12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9" name="Line 12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0" name="Line 12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1" name="Line 12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2" name="Line 12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3" name="Line 13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4" name="Line 13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5" name="Line 13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6" name="Line 13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7" name="Line 13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8" name="Line 13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9" name="Line 13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0" name="Line 13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1" name="Line 13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2" name="Line 13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3" name="Line 14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4" name="Line 14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5" name="Line 14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6" name="Line 14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7" name="Line 14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8" name="Line 14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9" name="Line 14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0" name="Line 14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1" name="Line 14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2" name="Line 14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3" name="Line 15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4" name="Line 15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5" name="Line 15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6" name="Line 15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7" name="Line 15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8" name="Line 15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9" name="Line 15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0" name="Line 15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1" name="Line 15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2" name="Line 15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3" name="Line 16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4" name="Line 16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5" name="Line 16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6" name="AutoShape 163"/>
        <xdr:cNvSpPr>
          <a:spLocks/>
        </xdr:cNvSpPr>
      </xdr:nvSpPr>
      <xdr:spPr>
        <a:xfrm>
          <a:off x="6848475" y="5981700"/>
          <a:ext cx="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一覧用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7" name="Line 16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8" name="Line 16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9" name="Line 16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0" name="Line 167"/>
        <xdr:cNvSpPr>
          <a:spLocks/>
        </xdr:cNvSpPr>
      </xdr:nvSpPr>
      <xdr:spPr>
        <a:xfrm flipV="1"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1" name="Line 16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2" name="Line 169"/>
        <xdr:cNvSpPr>
          <a:spLocks/>
        </xdr:cNvSpPr>
      </xdr:nvSpPr>
      <xdr:spPr>
        <a:xfrm flipH="1"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3" name="Line 170"/>
        <xdr:cNvSpPr>
          <a:spLocks/>
        </xdr:cNvSpPr>
      </xdr:nvSpPr>
      <xdr:spPr>
        <a:xfrm flipH="1"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4" name="Line 171"/>
        <xdr:cNvSpPr>
          <a:spLocks/>
        </xdr:cNvSpPr>
      </xdr:nvSpPr>
      <xdr:spPr>
        <a:xfrm flipV="1"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5" name="Line 17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6" name="Line 17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7" name="Line 17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8" name="Line 17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9" name="Line 17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0" name="Line 17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1" name="Line 17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2" name="Line 18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3" name="Line 18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4" name="Line 18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5" name="Line 18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6" name="Line 18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7" name="Line 18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8" name="Line 18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9" name="Line 18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0" name="Line 18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1" name="Line 18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2" name="Line 19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3" name="Line 19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4" name="Line 19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5" name="Line 19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6" name="Line 19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7" name="Line 19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8" name="Line 19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9" name="Line 19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0" name="Line 19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1" name="Line 19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2" name="Line 20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3" name="Line 20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4" name="Line 20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5" name="Line 20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6" name="Line 20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7" name="Line 20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8" name="Line 20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9" name="Line 20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0" name="Line 20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1" name="Line 20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2" name="Line 21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3" name="Line 21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4" name="Line 21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5" name="Line 21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6" name="Line 21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7" name="Line 21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8" name="Line 21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9" name="Line 21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0" name="Line 21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1" name="Line 21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2" name="Line 22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3" name="Line 22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4" name="Line 22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5" name="Line 22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6" name="Line 22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7" name="Line 22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8" name="Line 22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9" name="Line 22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0" name="Line 22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1" name="Line 22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2" name="Line 23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3" name="Line 23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4" name="Line 23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5" name="Line 23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6" name="Line 23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7" name="Line 23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8" name="Line 23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9" name="Line 23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0" name="Line 238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1" name="Line 23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2" name="Line 24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3" name="Line 24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4" name="Line 242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5" name="Line 24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6" name="Line 244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7" name="Line 245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8" name="Line 246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9" name="Line 247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0" name="AutoShape 248"/>
        <xdr:cNvSpPr>
          <a:spLocks/>
        </xdr:cNvSpPr>
      </xdr:nvSpPr>
      <xdr:spPr>
        <a:xfrm>
          <a:off x="6848475" y="5981700"/>
          <a:ext cx="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一覧用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1" name="Line 249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2" name="Line 250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3" name="Line 251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4" name="Line 252"/>
        <xdr:cNvSpPr>
          <a:spLocks/>
        </xdr:cNvSpPr>
      </xdr:nvSpPr>
      <xdr:spPr>
        <a:xfrm flipV="1"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5" name="Line 253"/>
        <xdr:cNvSpPr>
          <a:spLocks/>
        </xdr:cNvSpPr>
      </xdr:nvSpPr>
      <xdr:spPr>
        <a:xfrm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6" name="Line 254"/>
        <xdr:cNvSpPr>
          <a:spLocks/>
        </xdr:cNvSpPr>
      </xdr:nvSpPr>
      <xdr:spPr>
        <a:xfrm flipH="1"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7" name="Line 255"/>
        <xdr:cNvSpPr>
          <a:spLocks/>
        </xdr:cNvSpPr>
      </xdr:nvSpPr>
      <xdr:spPr>
        <a:xfrm flipH="1"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8" name="Line 256"/>
        <xdr:cNvSpPr>
          <a:spLocks/>
        </xdr:cNvSpPr>
      </xdr:nvSpPr>
      <xdr:spPr>
        <a:xfrm flipV="1">
          <a:off x="68484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" name="Line 8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" name="Line 8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Line 9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" name="Line 9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" name="Line 9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" name="Line 9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" name="Line 9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" name="Line 9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" name="Line 9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" name="Line 9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" name="Line 9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Line 9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" name="Line 10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" name="Line 10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" name="Line 10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" name="Line 10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7" name="Line 10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8" name="Line 10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9" name="Line 10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0" name="Line 10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1" name="Line 10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2" name="Line 10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3" name="Line 11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4" name="Line 11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5" name="Line 11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6" name="Line 11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7" name="Line 11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8" name="Line 11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29" name="Line 11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0" name="Line 11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1" name="Line 11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2" name="Line 11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3" name="Line 12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4" name="Line 12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5" name="Line 12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6" name="Line 12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7" name="Line 12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8" name="Line 12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9" name="Line 12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0" name="Line 12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1" name="Line 12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2" name="Line 12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3" name="Line 13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4" name="Line 13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5" name="Line 13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6" name="Line 13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7" name="Line 13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8" name="Line 13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9" name="Line 13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0" name="Line 13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1" name="Line 13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2" name="Line 13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3" name="Line 14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4" name="Line 14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5" name="Line 14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6" name="Line 14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7" name="Line 14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8" name="Line 14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9" name="Line 14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0" name="Line 14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1" name="Line 14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2" name="Line 14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3" name="Line 15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4" name="Line 15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5" name="Line 15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6" name="Line 15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7" name="Line 15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8" name="Line 15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9" name="Line 15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0" name="Line 15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1" name="Line 15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2" name="Line 15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3" name="Line 16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4" name="Line 16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5" name="Line 16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6" name="AutoShape 163"/>
        <xdr:cNvSpPr>
          <a:spLocks/>
        </xdr:cNvSpPr>
      </xdr:nvSpPr>
      <xdr:spPr>
        <a:xfrm>
          <a:off x="6581775" y="6172200"/>
          <a:ext cx="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一覧用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7" name="Line 16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8" name="Line 16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79" name="Line 16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0" name="Line 167"/>
        <xdr:cNvSpPr>
          <a:spLocks/>
        </xdr:cNvSpPr>
      </xdr:nvSpPr>
      <xdr:spPr>
        <a:xfrm flipV="1"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1" name="Line 16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2" name="Line 169"/>
        <xdr:cNvSpPr>
          <a:spLocks/>
        </xdr:cNvSpPr>
      </xdr:nvSpPr>
      <xdr:spPr>
        <a:xfrm flipH="1"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3" name="Line 170"/>
        <xdr:cNvSpPr>
          <a:spLocks/>
        </xdr:cNvSpPr>
      </xdr:nvSpPr>
      <xdr:spPr>
        <a:xfrm flipH="1"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4" name="Line 171"/>
        <xdr:cNvSpPr>
          <a:spLocks/>
        </xdr:cNvSpPr>
      </xdr:nvSpPr>
      <xdr:spPr>
        <a:xfrm flipV="1"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5" name="Line 17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6" name="Line 17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7" name="Line 17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8" name="Line 17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89" name="Line 17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0" name="Line 17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1" name="Line 17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2" name="Line 18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3" name="Line 18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4" name="Line 18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5" name="Line 18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6" name="Line 18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7" name="Line 18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8" name="Line 18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99" name="Line 18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0" name="Line 18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1" name="Line 18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2" name="Line 19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3" name="Line 19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4" name="Line 19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5" name="Line 19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6" name="Line 19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7" name="Line 19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8" name="Line 19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09" name="Line 19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0" name="Line 19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1" name="Line 19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2" name="Line 20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3" name="Line 20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4" name="Line 20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5" name="Line 20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6" name="Line 20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7" name="Line 20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8" name="Line 20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19" name="Line 20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0" name="Line 20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1" name="Line 20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2" name="Line 21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3" name="Line 21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4" name="Line 21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5" name="Line 21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6" name="Line 21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7" name="Line 21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8" name="Line 21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9" name="Line 21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0" name="Line 21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1" name="Line 21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2" name="Line 22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3" name="Line 22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4" name="Line 22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5" name="Line 22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6" name="Line 22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7" name="Line 22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8" name="Line 22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39" name="Line 22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0" name="Line 22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1" name="Line 22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2" name="Line 23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3" name="Line 23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4" name="Line 23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5" name="Line 23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6" name="Line 23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7" name="Line 23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8" name="Line 23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49" name="Line 23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0" name="Line 238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1" name="Line 23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2" name="Line 24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3" name="Line 24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4" name="Line 242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5" name="Line 24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6" name="Line 244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7" name="Line 245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8" name="Line 246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59" name="Line 247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0" name="AutoShape 248"/>
        <xdr:cNvSpPr>
          <a:spLocks/>
        </xdr:cNvSpPr>
      </xdr:nvSpPr>
      <xdr:spPr>
        <a:xfrm>
          <a:off x="6581775" y="6172200"/>
          <a:ext cx="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一覧用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1" name="Line 249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2" name="Line 250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3" name="Line 251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4" name="Line 252"/>
        <xdr:cNvSpPr>
          <a:spLocks/>
        </xdr:cNvSpPr>
      </xdr:nvSpPr>
      <xdr:spPr>
        <a:xfrm flipV="1"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5" name="Line 253"/>
        <xdr:cNvSpPr>
          <a:spLocks/>
        </xdr:cNvSpPr>
      </xdr:nvSpPr>
      <xdr:spPr>
        <a:xfrm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6" name="Line 254"/>
        <xdr:cNvSpPr>
          <a:spLocks/>
        </xdr:cNvSpPr>
      </xdr:nvSpPr>
      <xdr:spPr>
        <a:xfrm flipH="1"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7" name="Line 255"/>
        <xdr:cNvSpPr>
          <a:spLocks/>
        </xdr:cNvSpPr>
      </xdr:nvSpPr>
      <xdr:spPr>
        <a:xfrm flipH="1"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68" name="Line 256"/>
        <xdr:cNvSpPr>
          <a:spLocks/>
        </xdr:cNvSpPr>
      </xdr:nvSpPr>
      <xdr:spPr>
        <a:xfrm flipV="1">
          <a:off x="6581775" y="617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" name="Line 79"/>
        <xdr:cNvSpPr>
          <a:spLocks/>
        </xdr:cNvSpPr>
      </xdr:nvSpPr>
      <xdr:spPr>
        <a:xfrm>
          <a:off x="7381875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" name="Line 80"/>
        <xdr:cNvSpPr>
          <a:spLocks/>
        </xdr:cNvSpPr>
      </xdr:nvSpPr>
      <xdr:spPr>
        <a:xfrm>
          <a:off x="7381875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" name="Line 83"/>
        <xdr:cNvSpPr>
          <a:spLocks/>
        </xdr:cNvSpPr>
      </xdr:nvSpPr>
      <xdr:spPr>
        <a:xfrm flipH="1">
          <a:off x="7381875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" name="Line 84"/>
        <xdr:cNvSpPr>
          <a:spLocks/>
        </xdr:cNvSpPr>
      </xdr:nvSpPr>
      <xdr:spPr>
        <a:xfrm flipH="1">
          <a:off x="7381875" y="561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5" name="Line 8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6" name="Line 8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7" name="Line 9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" name="Line 9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" name="Line 9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" name="Line 9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" name="Line 9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" name="Line 9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" name="Line 9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4" name="Line 9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" name="Line 9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" name="Line 9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7" name="Line 10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8" name="Line 10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9" name="Line 10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0" name="Line 10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1" name="Line 10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2" name="Line 10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3" name="Line 10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4" name="Line 10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5" name="Line 10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6" name="Line 10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7" name="Line 11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8" name="Line 11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29" name="Line 11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30" name="Line 11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31" name="Line 11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32" name="Line 11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33" name="Line 11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34" name="Line 11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35" name="Line 11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36" name="Line 11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37" name="Line 12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38" name="Line 12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39" name="Line 12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40" name="Line 12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41" name="Line 12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42" name="Line 12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43" name="Line 12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44" name="Line 12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45" name="Line 12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46" name="Line 12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47" name="Line 13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48" name="Line 13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49" name="Line 13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50" name="Line 13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51" name="Line 13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52" name="Line 13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53" name="Line 13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54" name="Line 13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55" name="Line 13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56" name="Line 13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57" name="Line 14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58" name="Line 14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59" name="Line 14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60" name="Line 14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61" name="Line 14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62" name="Line 14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63" name="Line 14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64" name="Line 14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65" name="Line 14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66" name="Line 14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67" name="Line 15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68" name="Line 15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69" name="Line 15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70" name="Line 15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71" name="Line 15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72" name="Line 15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73" name="Line 15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74" name="Line 15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75" name="Line 15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76" name="Line 15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77" name="Line 16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78" name="Line 16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79" name="Line 16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0" name="AutoShape 163"/>
        <xdr:cNvSpPr>
          <a:spLocks/>
        </xdr:cNvSpPr>
      </xdr:nvSpPr>
      <xdr:spPr>
        <a:xfrm>
          <a:off x="7381875" y="8639175"/>
          <a:ext cx="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一覧用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1" name="Line 16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2" name="Line 16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3" name="Line 16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4" name="Line 167"/>
        <xdr:cNvSpPr>
          <a:spLocks/>
        </xdr:cNvSpPr>
      </xdr:nvSpPr>
      <xdr:spPr>
        <a:xfrm flipV="1"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5" name="Line 16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6" name="Line 169"/>
        <xdr:cNvSpPr>
          <a:spLocks/>
        </xdr:cNvSpPr>
      </xdr:nvSpPr>
      <xdr:spPr>
        <a:xfrm flipH="1"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7" name="Line 170"/>
        <xdr:cNvSpPr>
          <a:spLocks/>
        </xdr:cNvSpPr>
      </xdr:nvSpPr>
      <xdr:spPr>
        <a:xfrm flipH="1"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8" name="Line 171"/>
        <xdr:cNvSpPr>
          <a:spLocks/>
        </xdr:cNvSpPr>
      </xdr:nvSpPr>
      <xdr:spPr>
        <a:xfrm flipV="1"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89" name="Line 17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0" name="Line 17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1" name="Line 17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2" name="Line 17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3" name="Line 17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4" name="Line 17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5" name="Line 17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6" name="Line 18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7" name="Line 18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8" name="Line 18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99" name="Line 18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0" name="Line 18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1" name="Line 18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2" name="Line 18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3" name="Line 18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4" name="Line 18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5" name="Line 18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6" name="Line 19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7" name="Line 19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8" name="Line 19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09" name="Line 19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0" name="Line 19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1" name="Line 19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2" name="Line 19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3" name="Line 19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4" name="Line 19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5" name="Line 19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6" name="Line 20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7" name="Line 20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8" name="Line 20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19" name="Line 20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0" name="Line 20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1" name="Line 20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2" name="Line 20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3" name="Line 20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4" name="Line 20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5" name="Line 20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6" name="Line 21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7" name="Line 21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8" name="Line 21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29" name="Line 21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0" name="Line 21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1" name="Line 21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2" name="Line 21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3" name="Line 21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4" name="Line 21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5" name="Line 21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6" name="Line 22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7" name="Line 22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8" name="Line 22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39" name="Line 22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40" name="Line 22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41" name="Line 22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42" name="Line 22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43" name="Line 22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44" name="Line 22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45" name="Line 22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46" name="Line 23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47" name="Line 23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48" name="Line 23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49" name="Line 23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0" name="Line 23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1" name="Line 23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2" name="Line 23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3" name="Line 23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4" name="Line 238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5" name="Line 23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6" name="Line 24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7" name="Line 24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8" name="Line 242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59" name="Line 24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0" name="Line 244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1" name="Line 245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2" name="Line 246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3" name="Line 247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4" name="AutoShape 248"/>
        <xdr:cNvSpPr>
          <a:spLocks/>
        </xdr:cNvSpPr>
      </xdr:nvSpPr>
      <xdr:spPr>
        <a:xfrm>
          <a:off x="7381875" y="8639175"/>
          <a:ext cx="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一覧用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5" name="Line 249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6" name="Line 250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7" name="Line 251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8" name="Line 252"/>
        <xdr:cNvSpPr>
          <a:spLocks/>
        </xdr:cNvSpPr>
      </xdr:nvSpPr>
      <xdr:spPr>
        <a:xfrm flipV="1"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69" name="Line 253"/>
        <xdr:cNvSpPr>
          <a:spLocks/>
        </xdr:cNvSpPr>
      </xdr:nvSpPr>
      <xdr:spPr>
        <a:xfrm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70" name="Line 254"/>
        <xdr:cNvSpPr>
          <a:spLocks/>
        </xdr:cNvSpPr>
      </xdr:nvSpPr>
      <xdr:spPr>
        <a:xfrm flipH="1"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71" name="Line 255"/>
        <xdr:cNvSpPr>
          <a:spLocks/>
        </xdr:cNvSpPr>
      </xdr:nvSpPr>
      <xdr:spPr>
        <a:xfrm flipH="1"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8</xdr:col>
      <xdr:colOff>0</xdr:colOff>
      <xdr:row>39</xdr:row>
      <xdr:rowOff>0</xdr:rowOff>
    </xdr:to>
    <xdr:sp>
      <xdr:nvSpPr>
        <xdr:cNvPr id="172" name="Line 256"/>
        <xdr:cNvSpPr>
          <a:spLocks/>
        </xdr:cNvSpPr>
      </xdr:nvSpPr>
      <xdr:spPr>
        <a:xfrm flipV="1">
          <a:off x="7381875" y="863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73" name="Line 8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74" name="Line 8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75" name="Line 9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76" name="Line 9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77" name="Line 9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78" name="Line 9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79" name="Line 9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80" name="Line 9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81" name="Line 9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82" name="Line 9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83" name="Line 9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84" name="Line 9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85" name="Line 10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86" name="Line 10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87" name="Line 10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88" name="Line 10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89" name="Line 10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90" name="Line 10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91" name="Line 10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92" name="Line 10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93" name="Line 10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94" name="Line 10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95" name="Line 11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96" name="Line 11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97" name="Line 11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98" name="Line 11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199" name="Line 11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00" name="Line 11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01" name="Line 11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02" name="Line 11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03" name="Line 11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04" name="Line 11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05" name="Line 12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06" name="Line 12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07" name="Line 12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08" name="Line 12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09" name="Line 12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10" name="Line 12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11" name="Line 12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12" name="Line 12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13" name="Line 12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14" name="Line 12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15" name="Line 13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16" name="Line 13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17" name="Line 13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18" name="Line 13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19" name="Line 13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20" name="Line 13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21" name="Line 13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22" name="Line 13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23" name="Line 13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24" name="Line 13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25" name="Line 14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26" name="Line 14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27" name="Line 14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28" name="Line 14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29" name="Line 14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30" name="Line 14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31" name="Line 14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32" name="Line 14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33" name="Line 14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34" name="Line 14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35" name="Line 15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36" name="Line 15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37" name="Line 15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38" name="Line 15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39" name="Line 15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40" name="Line 15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41" name="Line 15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42" name="Line 15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43" name="Line 15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44" name="Line 15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45" name="Line 16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46" name="Line 16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47" name="Line 16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48" name="AutoShape 163"/>
        <xdr:cNvSpPr>
          <a:spLocks/>
        </xdr:cNvSpPr>
      </xdr:nvSpPr>
      <xdr:spPr>
        <a:xfrm>
          <a:off x="8124825" y="9734550"/>
          <a:ext cx="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一覧用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49" name="Line 16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50" name="Line 16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51" name="Line 16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52" name="Line 167"/>
        <xdr:cNvSpPr>
          <a:spLocks/>
        </xdr:cNvSpPr>
      </xdr:nvSpPr>
      <xdr:spPr>
        <a:xfrm flipV="1"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53" name="Line 16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54" name="Line 169"/>
        <xdr:cNvSpPr>
          <a:spLocks/>
        </xdr:cNvSpPr>
      </xdr:nvSpPr>
      <xdr:spPr>
        <a:xfrm flipH="1"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55" name="Line 170"/>
        <xdr:cNvSpPr>
          <a:spLocks/>
        </xdr:cNvSpPr>
      </xdr:nvSpPr>
      <xdr:spPr>
        <a:xfrm flipH="1"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56" name="Line 171"/>
        <xdr:cNvSpPr>
          <a:spLocks/>
        </xdr:cNvSpPr>
      </xdr:nvSpPr>
      <xdr:spPr>
        <a:xfrm flipV="1"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57" name="Line 17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58" name="Line 17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59" name="Line 17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60" name="Line 17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61" name="Line 17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62" name="Line 17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63" name="Line 17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64" name="Line 18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65" name="Line 18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66" name="Line 18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67" name="Line 18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68" name="Line 18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69" name="Line 18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70" name="Line 18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71" name="Line 18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72" name="Line 18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73" name="Line 18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74" name="Line 19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75" name="Line 19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76" name="Line 19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77" name="Line 19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78" name="Line 19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79" name="Line 19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80" name="Line 19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81" name="Line 19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82" name="Line 19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83" name="Line 19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84" name="Line 20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85" name="Line 20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86" name="Line 20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87" name="Line 20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88" name="Line 20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89" name="Line 20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90" name="Line 20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91" name="Line 20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92" name="Line 20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93" name="Line 20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94" name="Line 21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95" name="Line 21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96" name="Line 21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97" name="Line 21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98" name="Line 21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299" name="Line 21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00" name="Line 21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01" name="Line 21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02" name="Line 21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03" name="Line 21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04" name="Line 22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05" name="Line 22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06" name="Line 22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07" name="Line 22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08" name="Line 22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09" name="Line 22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10" name="Line 22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11" name="Line 22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12" name="Line 22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13" name="Line 22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14" name="Line 23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15" name="Line 23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16" name="Line 23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17" name="Line 23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18" name="Line 23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19" name="Line 23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20" name="Line 23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21" name="Line 23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22" name="Line 238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23" name="Line 23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24" name="Line 24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25" name="Line 24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26" name="Line 242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27" name="Line 24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28" name="Line 244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29" name="Line 245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30" name="Line 246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31" name="Line 247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32" name="AutoShape 248"/>
        <xdr:cNvSpPr>
          <a:spLocks/>
        </xdr:cNvSpPr>
      </xdr:nvSpPr>
      <xdr:spPr>
        <a:xfrm>
          <a:off x="8124825" y="9734550"/>
          <a:ext cx="0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一覧用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33" name="Line 249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34" name="Line 250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35" name="Line 251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36" name="Line 252"/>
        <xdr:cNvSpPr>
          <a:spLocks/>
        </xdr:cNvSpPr>
      </xdr:nvSpPr>
      <xdr:spPr>
        <a:xfrm flipV="1"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37" name="Line 253"/>
        <xdr:cNvSpPr>
          <a:spLocks/>
        </xdr:cNvSpPr>
      </xdr:nvSpPr>
      <xdr:spPr>
        <a:xfrm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38" name="Line 254"/>
        <xdr:cNvSpPr>
          <a:spLocks/>
        </xdr:cNvSpPr>
      </xdr:nvSpPr>
      <xdr:spPr>
        <a:xfrm flipH="1"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39" name="Line 255"/>
        <xdr:cNvSpPr>
          <a:spLocks/>
        </xdr:cNvSpPr>
      </xdr:nvSpPr>
      <xdr:spPr>
        <a:xfrm flipH="1"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340" name="Line 256"/>
        <xdr:cNvSpPr>
          <a:spLocks/>
        </xdr:cNvSpPr>
      </xdr:nvSpPr>
      <xdr:spPr>
        <a:xfrm flipV="1">
          <a:off x="8124825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123825</xdr:colOff>
      <xdr:row>6</xdr:row>
      <xdr:rowOff>76200</xdr:rowOff>
    </xdr:from>
    <xdr:to>
      <xdr:col>21</xdr:col>
      <xdr:colOff>152400</xdr:colOff>
      <xdr:row>6</xdr:row>
      <xdr:rowOff>76200</xdr:rowOff>
    </xdr:to>
    <xdr:sp>
      <xdr:nvSpPr>
        <xdr:cNvPr id="1" name="Line 17"/>
        <xdr:cNvSpPr>
          <a:spLocks/>
        </xdr:cNvSpPr>
      </xdr:nvSpPr>
      <xdr:spPr>
        <a:xfrm>
          <a:off x="10182225" y="15525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114300</xdr:colOff>
      <xdr:row>7</xdr:row>
      <xdr:rowOff>76200</xdr:rowOff>
    </xdr:from>
    <xdr:to>
      <xdr:col>21</xdr:col>
      <xdr:colOff>152400</xdr:colOff>
      <xdr:row>7</xdr:row>
      <xdr:rowOff>76200</xdr:rowOff>
    </xdr:to>
    <xdr:sp>
      <xdr:nvSpPr>
        <xdr:cNvPr id="2" name="Line 27"/>
        <xdr:cNvSpPr>
          <a:spLocks/>
        </xdr:cNvSpPr>
      </xdr:nvSpPr>
      <xdr:spPr>
        <a:xfrm>
          <a:off x="10172700" y="16859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nkstation6\l&#65353;&#65358;&#65355;6\&#25552;&#20986;&#26360;&#39006;&#27096;&#24335;&#65288;H27.3)\&#26032;&#12375;&#12356;&#12501;&#12457;&#12523;&#12480;&#12540;\&#22996;&#35351;&#36009;&#22770;&#31934;&#31639;&#26360;(&#35352;&#36617;&#20363;)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精算書"/>
    </sheetNames>
    <definedNames>
      <definedName name="材積販売額クリア"/>
      <definedName name="材積販売額クリアP2"/>
      <definedName name="材積販売額クリアP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7"/>
  <sheetViews>
    <sheetView showZeros="0" zoomScale="70" zoomScaleNormal="70" zoomScaleSheetLayoutView="70" zoomScalePageLayoutView="55" workbookViewId="0" topLeftCell="A1">
      <selection activeCell="L34" sqref="L34"/>
    </sheetView>
  </sheetViews>
  <sheetFormatPr defaultColWidth="9.00390625" defaultRowHeight="13.5"/>
  <cols>
    <col min="1" max="1" width="9.00390625" style="1" customWidth="1"/>
    <col min="2" max="2" width="1.625" style="1" customWidth="1"/>
    <col min="3" max="3" width="12.125" style="1" customWidth="1"/>
    <col min="4" max="6" width="13.625" style="1" customWidth="1"/>
    <col min="7" max="7" width="12.625" style="1" customWidth="1"/>
    <col min="8" max="10" width="13.625" style="1" customWidth="1"/>
    <col min="11" max="11" width="12.625" style="1" customWidth="1"/>
    <col min="12" max="12" width="13.625" style="1" customWidth="1"/>
    <col min="13" max="13" width="12.625" style="1" customWidth="1"/>
    <col min="14" max="16384" width="9.00390625" style="1" customWidth="1"/>
  </cols>
  <sheetData>
    <row r="3" spans="2:8" ht="15" customHeight="1">
      <c r="B3" s="141" t="s">
        <v>55</v>
      </c>
      <c r="C3" s="141"/>
      <c r="D3" s="141"/>
      <c r="E3" s="141"/>
      <c r="F3" s="141"/>
      <c r="G3" s="141"/>
      <c r="H3" s="141"/>
    </row>
    <row r="4" spans="2:13" ht="15" customHeight="1">
      <c r="B4" s="141"/>
      <c r="C4" s="141"/>
      <c r="D4" s="141"/>
      <c r="E4" s="141"/>
      <c r="F4" s="141"/>
      <c r="G4" s="141"/>
      <c r="H4" s="141"/>
      <c r="I4" s="142" t="s">
        <v>72</v>
      </c>
      <c r="J4" s="143" t="s">
        <v>73</v>
      </c>
      <c r="K4" s="145" t="s">
        <v>74</v>
      </c>
      <c r="L4" s="146"/>
      <c r="M4" s="132" t="s">
        <v>75</v>
      </c>
    </row>
    <row r="5" spans="2:13" ht="16.5" customHeight="1">
      <c r="B5" s="38" t="s">
        <v>17</v>
      </c>
      <c r="C5" s="39"/>
      <c r="D5" s="1" t="s">
        <v>18</v>
      </c>
      <c r="I5" s="142"/>
      <c r="J5" s="144"/>
      <c r="K5" s="14"/>
      <c r="L5" s="31"/>
      <c r="M5" s="133"/>
    </row>
    <row r="6" spans="2:13" ht="17.25" customHeight="1">
      <c r="B6" s="38" t="s">
        <v>19</v>
      </c>
      <c r="C6" s="39"/>
      <c r="D6" s="1" t="s">
        <v>20</v>
      </c>
      <c r="I6" s="113"/>
      <c r="J6" s="115"/>
      <c r="K6" s="116"/>
      <c r="L6" s="114"/>
      <c r="M6" s="113"/>
    </row>
    <row r="7" spans="2:9" ht="17.25" customHeight="1">
      <c r="B7" s="1" t="s">
        <v>15</v>
      </c>
      <c r="H7" s="42"/>
      <c r="I7" s="2"/>
    </row>
    <row r="8" spans="2:13" ht="15" customHeight="1">
      <c r="B8" s="136"/>
      <c r="C8" s="134" t="s">
        <v>3</v>
      </c>
      <c r="D8" s="138" t="s">
        <v>5</v>
      </c>
      <c r="E8" s="20" t="s">
        <v>6</v>
      </c>
      <c r="F8" s="20" t="s">
        <v>7</v>
      </c>
      <c r="G8" s="20" t="s">
        <v>8</v>
      </c>
      <c r="H8" s="21" t="s">
        <v>9</v>
      </c>
      <c r="I8" s="20" t="s">
        <v>1</v>
      </c>
      <c r="J8" s="20" t="s">
        <v>0</v>
      </c>
      <c r="K8" s="20" t="s">
        <v>2</v>
      </c>
      <c r="L8" s="140" t="s">
        <v>76</v>
      </c>
      <c r="M8" s="147" t="s">
        <v>12</v>
      </c>
    </row>
    <row r="9" spans="2:13" ht="15" customHeight="1">
      <c r="B9" s="137"/>
      <c r="C9" s="135"/>
      <c r="D9" s="139"/>
      <c r="E9" s="27" t="s">
        <v>21</v>
      </c>
      <c r="F9" s="27" t="s">
        <v>10</v>
      </c>
      <c r="G9" s="27" t="s">
        <v>10</v>
      </c>
      <c r="H9" s="28" t="s">
        <v>10</v>
      </c>
      <c r="I9" s="30" t="s">
        <v>13</v>
      </c>
      <c r="J9" s="27" t="s">
        <v>23</v>
      </c>
      <c r="K9" s="30" t="s">
        <v>24</v>
      </c>
      <c r="L9" s="139"/>
      <c r="M9" s="148"/>
    </row>
    <row r="10" spans="2:13" ht="15" customHeight="1">
      <c r="B10" s="22"/>
      <c r="C10" s="40"/>
      <c r="D10" s="23"/>
      <c r="E10" s="24"/>
      <c r="F10" s="25"/>
      <c r="G10" s="25">
        <f>ROUNDDOWN(F10*0.05,0)</f>
        <v>0</v>
      </c>
      <c r="H10" s="26">
        <f>SUM(F10:G10)</f>
        <v>0</v>
      </c>
      <c r="I10" s="25"/>
      <c r="J10" s="25"/>
      <c r="K10" s="25"/>
      <c r="L10" s="25"/>
      <c r="M10" s="79"/>
    </row>
    <row r="11" spans="2:13" ht="15" customHeight="1">
      <c r="B11" s="22"/>
      <c r="C11" s="40"/>
      <c r="D11" s="23"/>
      <c r="E11" s="24"/>
      <c r="F11" s="25"/>
      <c r="G11" s="25"/>
      <c r="H11" s="26"/>
      <c r="I11" s="25"/>
      <c r="J11" s="25"/>
      <c r="K11" s="25"/>
      <c r="L11" s="25"/>
      <c r="M11" s="79"/>
    </row>
    <row r="12" spans="2:13" ht="15" customHeight="1">
      <c r="B12" s="22"/>
      <c r="C12" s="40"/>
      <c r="D12" s="23"/>
      <c r="E12" s="24"/>
      <c r="F12" s="25"/>
      <c r="G12" s="25"/>
      <c r="H12" s="26"/>
      <c r="I12" s="25"/>
      <c r="J12" s="25"/>
      <c r="K12" s="25"/>
      <c r="L12" s="25"/>
      <c r="M12" s="79"/>
    </row>
    <row r="13" spans="2:13" ht="15" customHeight="1">
      <c r="B13" s="18"/>
      <c r="C13" s="41"/>
      <c r="D13" s="10"/>
      <c r="E13" s="11"/>
      <c r="F13" s="12"/>
      <c r="G13" s="12">
        <f aca="true" t="shared" si="0" ref="G13:G20">ROUNDDOWN(F13*0.05,0)</f>
        <v>0</v>
      </c>
      <c r="H13" s="13">
        <f aca="true" t="shared" si="1" ref="H13:H20">SUM(F13:G13)</f>
        <v>0</v>
      </c>
      <c r="I13" s="12"/>
      <c r="J13" s="12"/>
      <c r="K13" s="12"/>
      <c r="L13" s="12"/>
      <c r="M13" s="80"/>
    </row>
    <row r="14" spans="2:13" ht="15" customHeight="1">
      <c r="B14" s="18"/>
      <c r="C14" s="41"/>
      <c r="D14" s="10"/>
      <c r="E14" s="11"/>
      <c r="F14" s="12"/>
      <c r="G14" s="12">
        <f t="shared" si="0"/>
        <v>0</v>
      </c>
      <c r="H14" s="13">
        <f t="shared" si="1"/>
        <v>0</v>
      </c>
      <c r="I14" s="12"/>
      <c r="J14" s="12"/>
      <c r="K14" s="12"/>
      <c r="L14" s="12"/>
      <c r="M14" s="80"/>
    </row>
    <row r="15" spans="2:13" ht="15" customHeight="1">
      <c r="B15" s="18"/>
      <c r="C15" s="41"/>
      <c r="D15" s="10"/>
      <c r="E15" s="11"/>
      <c r="F15" s="12"/>
      <c r="G15" s="12">
        <f t="shared" si="0"/>
        <v>0</v>
      </c>
      <c r="H15" s="13">
        <f t="shared" si="1"/>
        <v>0</v>
      </c>
      <c r="I15" s="12"/>
      <c r="J15" s="12"/>
      <c r="K15" s="12"/>
      <c r="L15" s="12"/>
      <c r="M15" s="80"/>
    </row>
    <row r="16" spans="2:13" ht="15" customHeight="1">
      <c r="B16" s="18"/>
      <c r="C16" s="41"/>
      <c r="D16" s="10"/>
      <c r="E16" s="11"/>
      <c r="F16" s="12"/>
      <c r="G16" s="12">
        <f t="shared" si="0"/>
        <v>0</v>
      </c>
      <c r="H16" s="13">
        <f t="shared" si="1"/>
        <v>0</v>
      </c>
      <c r="I16" s="12"/>
      <c r="J16" s="12"/>
      <c r="K16" s="12"/>
      <c r="L16" s="12"/>
      <c r="M16" s="80"/>
    </row>
    <row r="17" spans="2:13" ht="15" customHeight="1">
      <c r="B17" s="18"/>
      <c r="C17" s="41"/>
      <c r="D17" s="10"/>
      <c r="E17" s="11"/>
      <c r="F17" s="12"/>
      <c r="G17" s="12">
        <f t="shared" si="0"/>
        <v>0</v>
      </c>
      <c r="H17" s="13">
        <f t="shared" si="1"/>
        <v>0</v>
      </c>
      <c r="I17" s="12"/>
      <c r="J17" s="12"/>
      <c r="K17" s="12"/>
      <c r="L17" s="12"/>
      <c r="M17" s="80"/>
    </row>
    <row r="18" spans="2:13" ht="15" customHeight="1">
      <c r="B18" s="18"/>
      <c r="C18" s="41"/>
      <c r="D18" s="10"/>
      <c r="E18" s="11"/>
      <c r="F18" s="12"/>
      <c r="G18" s="12">
        <f t="shared" si="0"/>
        <v>0</v>
      </c>
      <c r="H18" s="13">
        <f t="shared" si="1"/>
        <v>0</v>
      </c>
      <c r="I18" s="12"/>
      <c r="J18" s="12"/>
      <c r="K18" s="12"/>
      <c r="L18" s="12"/>
      <c r="M18" s="80"/>
    </row>
    <row r="19" spans="2:13" ht="15" customHeight="1">
      <c r="B19" s="18"/>
      <c r="C19" s="41"/>
      <c r="D19" s="10"/>
      <c r="E19" s="11"/>
      <c r="F19" s="12"/>
      <c r="G19" s="12">
        <f t="shared" si="0"/>
        <v>0</v>
      </c>
      <c r="H19" s="13">
        <f t="shared" si="1"/>
        <v>0</v>
      </c>
      <c r="I19" s="12"/>
      <c r="J19" s="12"/>
      <c r="K19" s="12"/>
      <c r="L19" s="12"/>
      <c r="M19" s="80"/>
    </row>
    <row r="20" spans="2:13" ht="15" customHeight="1">
      <c r="B20" s="18"/>
      <c r="C20" s="41"/>
      <c r="D20" s="10"/>
      <c r="E20" s="11"/>
      <c r="F20" s="12"/>
      <c r="G20" s="12">
        <f t="shared" si="0"/>
        <v>0</v>
      </c>
      <c r="H20" s="13">
        <f t="shared" si="1"/>
        <v>0</v>
      </c>
      <c r="I20" s="12"/>
      <c r="J20" s="12"/>
      <c r="K20" s="12"/>
      <c r="L20" s="12"/>
      <c r="M20" s="80"/>
    </row>
    <row r="21" spans="2:13" ht="15" customHeight="1">
      <c r="B21" s="18"/>
      <c r="C21" s="41"/>
      <c r="D21" s="10"/>
      <c r="E21" s="11"/>
      <c r="F21" s="12"/>
      <c r="G21" s="12"/>
      <c r="H21" s="13"/>
      <c r="I21" s="12"/>
      <c r="J21" s="12"/>
      <c r="K21" s="12"/>
      <c r="L21" s="12"/>
      <c r="M21" s="80"/>
    </row>
    <row r="22" spans="2:13" ht="15" customHeight="1">
      <c r="B22" s="18"/>
      <c r="C22" s="41"/>
      <c r="D22" s="10"/>
      <c r="E22" s="11"/>
      <c r="F22" s="12"/>
      <c r="G22" s="12"/>
      <c r="H22" s="13"/>
      <c r="I22" s="12"/>
      <c r="J22" s="12"/>
      <c r="K22" s="12"/>
      <c r="L22" s="12"/>
      <c r="M22" s="80"/>
    </row>
    <row r="23" spans="2:13" ht="15" customHeight="1">
      <c r="B23" s="18"/>
      <c r="C23" s="41"/>
      <c r="D23" s="10"/>
      <c r="E23" s="11"/>
      <c r="F23" s="12"/>
      <c r="G23" s="12"/>
      <c r="H23" s="13"/>
      <c r="I23" s="12"/>
      <c r="J23" s="12"/>
      <c r="K23" s="12"/>
      <c r="L23" s="12"/>
      <c r="M23" s="80"/>
    </row>
    <row r="24" spans="2:13" ht="15" customHeight="1">
      <c r="B24" s="18"/>
      <c r="C24" s="41"/>
      <c r="D24" s="10"/>
      <c r="E24" s="11"/>
      <c r="F24" s="12"/>
      <c r="G24" s="12"/>
      <c r="H24" s="13"/>
      <c r="I24" s="12"/>
      <c r="J24" s="12"/>
      <c r="K24" s="12"/>
      <c r="L24" s="12"/>
      <c r="M24" s="80"/>
    </row>
    <row r="25" spans="2:13" ht="15" customHeight="1">
      <c r="B25" s="18"/>
      <c r="C25" s="41"/>
      <c r="D25" s="10"/>
      <c r="E25" s="11"/>
      <c r="F25" s="12"/>
      <c r="G25" s="12"/>
      <c r="H25" s="13"/>
      <c r="I25" s="12"/>
      <c r="J25" s="12"/>
      <c r="K25" s="12"/>
      <c r="L25" s="12"/>
      <c r="M25" s="80"/>
    </row>
    <row r="26" spans="2:13" ht="15" customHeight="1">
      <c r="B26" s="18"/>
      <c r="C26" s="41"/>
      <c r="D26" s="10"/>
      <c r="E26" s="11"/>
      <c r="F26" s="12"/>
      <c r="G26" s="12"/>
      <c r="H26" s="13"/>
      <c r="I26" s="12"/>
      <c r="J26" s="12"/>
      <c r="K26" s="12"/>
      <c r="L26" s="12"/>
      <c r="M26" s="80"/>
    </row>
    <row r="27" spans="2:13" ht="15" customHeight="1">
      <c r="B27" s="18"/>
      <c r="C27" s="41"/>
      <c r="D27" s="10"/>
      <c r="E27" s="11"/>
      <c r="F27" s="12"/>
      <c r="G27" s="12"/>
      <c r="H27" s="13"/>
      <c r="I27" s="12"/>
      <c r="J27" s="12"/>
      <c r="K27" s="12"/>
      <c r="L27" s="12"/>
      <c r="M27" s="80"/>
    </row>
    <row r="28" spans="2:13" ht="15" customHeight="1">
      <c r="B28" s="18"/>
      <c r="C28" s="41"/>
      <c r="D28" s="10"/>
      <c r="E28" s="11"/>
      <c r="F28" s="12"/>
      <c r="G28" s="12"/>
      <c r="H28" s="13"/>
      <c r="I28" s="12"/>
      <c r="J28" s="12"/>
      <c r="K28" s="12"/>
      <c r="L28" s="12"/>
      <c r="M28" s="80"/>
    </row>
    <row r="29" spans="2:13" ht="15" customHeight="1">
      <c r="B29" s="18"/>
      <c r="C29" s="41"/>
      <c r="D29" s="10"/>
      <c r="E29" s="11"/>
      <c r="F29" s="12"/>
      <c r="G29" s="12"/>
      <c r="H29" s="13"/>
      <c r="I29" s="12"/>
      <c r="J29" s="12"/>
      <c r="K29" s="12"/>
      <c r="L29" s="12"/>
      <c r="M29" s="80"/>
    </row>
    <row r="30" spans="2:13" ht="15" customHeight="1">
      <c r="B30" s="19"/>
      <c r="C30" s="9" t="s">
        <v>4</v>
      </c>
      <c r="D30" s="14"/>
      <c r="E30" s="35">
        <f aca="true" t="shared" si="2" ref="E30:M30">SUM(E10:E29)</f>
        <v>0</v>
      </c>
      <c r="F30" s="15">
        <f t="shared" si="2"/>
        <v>0</v>
      </c>
      <c r="G30" s="16">
        <f t="shared" si="2"/>
        <v>0</v>
      </c>
      <c r="H30" s="17">
        <f t="shared" si="2"/>
        <v>0</v>
      </c>
      <c r="I30" s="15">
        <f t="shared" si="2"/>
        <v>0</v>
      </c>
      <c r="J30" s="15">
        <f t="shared" si="2"/>
        <v>0</v>
      </c>
      <c r="K30" s="15">
        <f t="shared" si="2"/>
        <v>0</v>
      </c>
      <c r="L30" s="15">
        <f t="shared" si="2"/>
        <v>0</v>
      </c>
      <c r="M30" s="112">
        <f t="shared" si="2"/>
        <v>0</v>
      </c>
    </row>
    <row r="31" ht="17.25" customHeight="1">
      <c r="E31" s="4"/>
    </row>
    <row r="32" ht="17.25" customHeight="1">
      <c r="C32" s="1" t="s">
        <v>62</v>
      </c>
    </row>
    <row r="33" ht="17.25" customHeight="1"/>
    <row r="34" spans="3:6" ht="17.25" customHeight="1">
      <c r="C34" s="1" t="s">
        <v>65</v>
      </c>
      <c r="F34" s="38"/>
    </row>
    <row r="35" ht="17.25" customHeight="1">
      <c r="F35" s="38" t="s">
        <v>63</v>
      </c>
    </row>
    <row r="36" ht="17.25" customHeight="1">
      <c r="F36" s="38"/>
    </row>
    <row r="37" ht="17.25" customHeight="1">
      <c r="F37" s="1" t="s">
        <v>64</v>
      </c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10">
    <mergeCell ref="M4:M5"/>
    <mergeCell ref="C8:C9"/>
    <mergeCell ref="B8:B9"/>
    <mergeCell ref="D8:D9"/>
    <mergeCell ref="L8:L9"/>
    <mergeCell ref="B3:H4"/>
    <mergeCell ref="I4:I5"/>
    <mergeCell ref="J4:J5"/>
    <mergeCell ref="K4:L4"/>
    <mergeCell ref="M8:M9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37"/>
  <sheetViews>
    <sheetView showZeros="0" zoomScale="70" zoomScaleNormal="70" zoomScaleSheetLayoutView="70" zoomScalePageLayoutView="55" workbookViewId="0" topLeftCell="A1">
      <selection activeCell="J23" sqref="J23"/>
    </sheetView>
  </sheetViews>
  <sheetFormatPr defaultColWidth="9.00390625" defaultRowHeight="13.5"/>
  <cols>
    <col min="1" max="1" width="9.00390625" style="1" customWidth="1"/>
    <col min="2" max="2" width="1.625" style="1" customWidth="1"/>
    <col min="3" max="3" width="11.625" style="1" customWidth="1"/>
    <col min="4" max="4" width="13.625" style="1" customWidth="1"/>
    <col min="5" max="5" width="12.125" style="1" customWidth="1"/>
    <col min="6" max="6" width="12.625" style="1" customWidth="1"/>
    <col min="7" max="7" width="12.125" style="1" customWidth="1"/>
    <col min="8" max="8" width="13.625" style="1" customWidth="1"/>
    <col min="9" max="9" width="13.125" style="1" customWidth="1"/>
    <col min="10" max="12" width="12.125" style="1" customWidth="1"/>
    <col min="13" max="13" width="14.625" style="1" bestFit="1" customWidth="1"/>
    <col min="14" max="16384" width="9.00390625" style="1" customWidth="1"/>
  </cols>
  <sheetData>
    <row r="3" spans="2:8" ht="30" customHeight="1">
      <c r="B3" s="149" t="s">
        <v>80</v>
      </c>
      <c r="C3" s="149"/>
      <c r="D3" s="149"/>
      <c r="E3" s="149"/>
      <c r="F3" s="149"/>
      <c r="G3" s="149"/>
      <c r="H3" s="149"/>
    </row>
    <row r="4" spans="2:13" ht="15" customHeight="1">
      <c r="B4" s="149"/>
      <c r="C4" s="149"/>
      <c r="D4" s="149"/>
      <c r="E4" s="149"/>
      <c r="F4" s="149"/>
      <c r="G4" s="149"/>
      <c r="H4" s="149"/>
      <c r="I4" s="142" t="s">
        <v>72</v>
      </c>
      <c r="J4" s="150" t="s">
        <v>73</v>
      </c>
      <c r="K4" s="145" t="s">
        <v>74</v>
      </c>
      <c r="L4" s="146"/>
      <c r="M4" s="132" t="s">
        <v>75</v>
      </c>
    </row>
    <row r="5" spans="2:13" ht="16.5" customHeight="1">
      <c r="B5" s="38" t="s">
        <v>17</v>
      </c>
      <c r="C5" s="39"/>
      <c r="D5" s="1" t="s">
        <v>78</v>
      </c>
      <c r="I5" s="142"/>
      <c r="J5" s="151"/>
      <c r="K5" s="14" t="s">
        <v>77</v>
      </c>
      <c r="L5" s="31"/>
      <c r="M5" s="133"/>
    </row>
    <row r="6" spans="2:13" ht="17.25" customHeight="1">
      <c r="B6" s="38" t="s">
        <v>19</v>
      </c>
      <c r="C6" s="39"/>
      <c r="D6" s="1" t="s">
        <v>79</v>
      </c>
      <c r="I6" s="117">
        <f>H30</f>
        <v>7016898</v>
      </c>
      <c r="J6" s="118">
        <f>L30</f>
        <v>1006898</v>
      </c>
      <c r="K6" s="119">
        <v>10000</v>
      </c>
      <c r="L6" s="129"/>
      <c r="M6" s="117">
        <f>I6-J6-K6</f>
        <v>6000000</v>
      </c>
    </row>
    <row r="7" spans="8:9" ht="17.25" customHeight="1">
      <c r="H7" s="42"/>
      <c r="I7" s="2"/>
    </row>
    <row r="8" spans="2:13" ht="15" customHeight="1">
      <c r="B8" s="136"/>
      <c r="C8" s="134" t="s">
        <v>3</v>
      </c>
      <c r="D8" s="138" t="s">
        <v>5</v>
      </c>
      <c r="E8" s="20" t="s">
        <v>6</v>
      </c>
      <c r="F8" s="20" t="s">
        <v>7</v>
      </c>
      <c r="G8" s="20" t="s">
        <v>8</v>
      </c>
      <c r="H8" s="21" t="s">
        <v>72</v>
      </c>
      <c r="I8" s="20" t="s">
        <v>1</v>
      </c>
      <c r="J8" s="20" t="s">
        <v>0</v>
      </c>
      <c r="K8" s="20" t="s">
        <v>2</v>
      </c>
      <c r="L8" s="128" t="s">
        <v>81</v>
      </c>
      <c r="M8" s="147" t="s">
        <v>12</v>
      </c>
    </row>
    <row r="9" spans="2:13" ht="15" customHeight="1">
      <c r="B9" s="137"/>
      <c r="C9" s="135"/>
      <c r="D9" s="139"/>
      <c r="E9" s="27" t="s">
        <v>21</v>
      </c>
      <c r="F9" s="27" t="s">
        <v>10</v>
      </c>
      <c r="G9" s="27" t="s">
        <v>10</v>
      </c>
      <c r="H9" s="28" t="s">
        <v>10</v>
      </c>
      <c r="I9" s="30" t="s">
        <v>10</v>
      </c>
      <c r="J9" s="27" t="s">
        <v>10</v>
      </c>
      <c r="K9" s="30" t="s">
        <v>10</v>
      </c>
      <c r="L9" s="27" t="s">
        <v>10</v>
      </c>
      <c r="M9" s="148"/>
    </row>
    <row r="10" spans="2:13" ht="15" customHeight="1">
      <c r="B10" s="22"/>
      <c r="C10" s="89">
        <v>42134</v>
      </c>
      <c r="D10" s="10" t="s">
        <v>51</v>
      </c>
      <c r="E10" s="98">
        <v>50</v>
      </c>
      <c r="F10" s="120">
        <f>E10*7000</f>
        <v>350000</v>
      </c>
      <c r="G10" s="120">
        <f aca="true" t="shared" si="0" ref="G10:G15">ROUNDDOWN(F10*0.08,0)</f>
        <v>28000</v>
      </c>
      <c r="H10" s="26">
        <f aca="true" t="shared" si="1" ref="H10:H15">F10+G10</f>
        <v>378000</v>
      </c>
      <c r="I10" s="121">
        <f aca="true" t="shared" si="2" ref="I10:I15">ROUNDDOWN(F10*0.065,0)</f>
        <v>22750</v>
      </c>
      <c r="J10" s="121">
        <f aca="true" t="shared" si="3" ref="J10:J15">ROUNDDOWN(E10*850,0)</f>
        <v>42500</v>
      </c>
      <c r="K10" s="121">
        <f aca="true" t="shared" si="4" ref="K10:K15">ROUNDDOWN((I10+J10)*0.08,0)</f>
        <v>5220</v>
      </c>
      <c r="L10" s="121">
        <f aca="true" t="shared" si="5" ref="L10:L15">SUM(I10:K10)</f>
        <v>70470</v>
      </c>
      <c r="M10" s="122"/>
    </row>
    <row r="11" spans="2:13" ht="15" customHeight="1">
      <c r="B11" s="22"/>
      <c r="C11" s="91">
        <v>42134</v>
      </c>
      <c r="D11" s="10" t="s">
        <v>51</v>
      </c>
      <c r="E11" s="99">
        <v>100</v>
      </c>
      <c r="F11" s="123">
        <f>E11*12000</f>
        <v>1200000</v>
      </c>
      <c r="G11" s="123">
        <f t="shared" si="0"/>
        <v>96000</v>
      </c>
      <c r="H11" s="13">
        <f t="shared" si="1"/>
        <v>1296000</v>
      </c>
      <c r="I11" s="121">
        <f t="shared" si="2"/>
        <v>78000</v>
      </c>
      <c r="J11" s="121">
        <f t="shared" si="3"/>
        <v>85000</v>
      </c>
      <c r="K11" s="121">
        <f t="shared" si="4"/>
        <v>13040</v>
      </c>
      <c r="L11" s="121">
        <f t="shared" si="5"/>
        <v>176040</v>
      </c>
      <c r="M11" s="122"/>
    </row>
    <row r="12" spans="2:13" ht="15" customHeight="1">
      <c r="B12" s="22"/>
      <c r="C12" s="93">
        <v>42144</v>
      </c>
      <c r="D12" s="10" t="s">
        <v>57</v>
      </c>
      <c r="E12" s="99">
        <v>70</v>
      </c>
      <c r="F12" s="123">
        <f>E12*9000</f>
        <v>630000</v>
      </c>
      <c r="G12" s="123">
        <f t="shared" si="0"/>
        <v>50400</v>
      </c>
      <c r="H12" s="13">
        <f t="shared" si="1"/>
        <v>680400</v>
      </c>
      <c r="I12" s="121">
        <f t="shared" si="2"/>
        <v>40950</v>
      </c>
      <c r="J12" s="121">
        <f t="shared" si="3"/>
        <v>59500</v>
      </c>
      <c r="K12" s="121">
        <f t="shared" si="4"/>
        <v>8036</v>
      </c>
      <c r="L12" s="121">
        <f t="shared" si="5"/>
        <v>108486</v>
      </c>
      <c r="M12" s="122"/>
    </row>
    <row r="13" spans="2:13" ht="15" customHeight="1">
      <c r="B13" s="18"/>
      <c r="C13" s="93">
        <v>42144</v>
      </c>
      <c r="D13" s="10" t="s">
        <v>57</v>
      </c>
      <c r="E13" s="99">
        <v>150</v>
      </c>
      <c r="F13" s="123">
        <f>E13*12000</f>
        <v>1800000</v>
      </c>
      <c r="G13" s="123">
        <f t="shared" si="0"/>
        <v>144000</v>
      </c>
      <c r="H13" s="13">
        <f t="shared" si="1"/>
        <v>1944000</v>
      </c>
      <c r="I13" s="124">
        <f t="shared" si="2"/>
        <v>117000</v>
      </c>
      <c r="J13" s="124">
        <f t="shared" si="3"/>
        <v>127500</v>
      </c>
      <c r="K13" s="124">
        <f t="shared" si="4"/>
        <v>19560</v>
      </c>
      <c r="L13" s="124">
        <f t="shared" si="5"/>
        <v>264060</v>
      </c>
      <c r="M13" s="125"/>
    </row>
    <row r="14" spans="2:13" ht="15" customHeight="1">
      <c r="B14" s="18"/>
      <c r="C14" s="93">
        <v>42226</v>
      </c>
      <c r="D14" s="10" t="s">
        <v>51</v>
      </c>
      <c r="E14" s="99">
        <v>80</v>
      </c>
      <c r="F14" s="123">
        <v>640000</v>
      </c>
      <c r="G14" s="123">
        <f t="shared" si="0"/>
        <v>51200</v>
      </c>
      <c r="H14" s="13">
        <f t="shared" si="1"/>
        <v>691200</v>
      </c>
      <c r="I14" s="124">
        <f t="shared" si="2"/>
        <v>41600</v>
      </c>
      <c r="J14" s="124">
        <f t="shared" si="3"/>
        <v>68000</v>
      </c>
      <c r="K14" s="124">
        <f t="shared" si="4"/>
        <v>8768</v>
      </c>
      <c r="L14" s="124">
        <f t="shared" si="5"/>
        <v>118368</v>
      </c>
      <c r="M14" s="125"/>
    </row>
    <row r="15" spans="2:13" ht="15" customHeight="1">
      <c r="B15" s="18"/>
      <c r="C15" s="93">
        <v>42226</v>
      </c>
      <c r="D15" s="10" t="s">
        <v>51</v>
      </c>
      <c r="E15" s="99">
        <v>150</v>
      </c>
      <c r="F15" s="123">
        <v>1877128</v>
      </c>
      <c r="G15" s="123">
        <f t="shared" si="0"/>
        <v>150170</v>
      </c>
      <c r="H15" s="13">
        <f t="shared" si="1"/>
        <v>2027298</v>
      </c>
      <c r="I15" s="124">
        <f t="shared" si="2"/>
        <v>122013</v>
      </c>
      <c r="J15" s="124">
        <f t="shared" si="3"/>
        <v>127500</v>
      </c>
      <c r="K15" s="124">
        <f t="shared" si="4"/>
        <v>19961</v>
      </c>
      <c r="L15" s="124">
        <f t="shared" si="5"/>
        <v>269474</v>
      </c>
      <c r="M15" s="125"/>
    </row>
    <row r="16" spans="2:13" ht="15" customHeight="1">
      <c r="B16" s="18"/>
      <c r="C16" s="41"/>
      <c r="D16" s="10"/>
      <c r="E16" s="11"/>
      <c r="F16" s="124"/>
      <c r="G16" s="124">
        <f>ROUNDDOWN(F16*0.05,0)</f>
        <v>0</v>
      </c>
      <c r="H16" s="13">
        <f>SUM(F16:G16)</f>
        <v>0</v>
      </c>
      <c r="I16" s="124"/>
      <c r="J16" s="124"/>
      <c r="K16" s="124"/>
      <c r="L16" s="124"/>
      <c r="M16" s="125"/>
    </row>
    <row r="17" spans="2:13" ht="15" customHeight="1">
      <c r="B17" s="18"/>
      <c r="C17" s="41"/>
      <c r="D17" s="10"/>
      <c r="E17" s="11"/>
      <c r="F17" s="124"/>
      <c r="G17" s="124">
        <f>ROUNDDOWN(F17*0.05,0)</f>
        <v>0</v>
      </c>
      <c r="H17" s="13">
        <f>SUM(F17:G17)</f>
        <v>0</v>
      </c>
      <c r="I17" s="124"/>
      <c r="J17" s="124"/>
      <c r="K17" s="124"/>
      <c r="L17" s="124"/>
      <c r="M17" s="125"/>
    </row>
    <row r="18" spans="2:13" ht="15" customHeight="1">
      <c r="B18" s="18"/>
      <c r="C18" s="41"/>
      <c r="D18" s="10"/>
      <c r="E18" s="11"/>
      <c r="F18" s="124"/>
      <c r="G18" s="124">
        <f>ROUNDDOWN(F18*0.05,0)</f>
        <v>0</v>
      </c>
      <c r="H18" s="13">
        <f>SUM(F18:G18)</f>
        <v>0</v>
      </c>
      <c r="I18" s="124"/>
      <c r="J18" s="124"/>
      <c r="K18" s="124"/>
      <c r="L18" s="124"/>
      <c r="M18" s="125"/>
    </row>
    <row r="19" spans="2:13" ht="15" customHeight="1">
      <c r="B19" s="18"/>
      <c r="C19" s="41"/>
      <c r="D19" s="10"/>
      <c r="E19" s="11"/>
      <c r="F19" s="124"/>
      <c r="G19" s="124">
        <f>ROUNDDOWN(F19*0.05,0)</f>
        <v>0</v>
      </c>
      <c r="H19" s="13">
        <f>SUM(F19:G19)</f>
        <v>0</v>
      </c>
      <c r="I19" s="124"/>
      <c r="J19" s="124"/>
      <c r="K19" s="124"/>
      <c r="L19" s="124"/>
      <c r="M19" s="125"/>
    </row>
    <row r="20" spans="2:13" ht="15" customHeight="1">
      <c r="B20" s="18"/>
      <c r="C20" s="41"/>
      <c r="D20" s="10"/>
      <c r="E20" s="11"/>
      <c r="F20" s="124"/>
      <c r="G20" s="124">
        <f>ROUNDDOWN(F20*0.05,0)</f>
        <v>0</v>
      </c>
      <c r="H20" s="13">
        <f>SUM(F20:G20)</f>
        <v>0</v>
      </c>
      <c r="I20" s="124"/>
      <c r="J20" s="124"/>
      <c r="K20" s="124"/>
      <c r="L20" s="124"/>
      <c r="M20" s="125"/>
    </row>
    <row r="21" spans="2:13" ht="15" customHeight="1">
      <c r="B21" s="18"/>
      <c r="C21" s="41"/>
      <c r="D21" s="10"/>
      <c r="E21" s="11"/>
      <c r="F21" s="124"/>
      <c r="G21" s="124"/>
      <c r="H21" s="13"/>
      <c r="I21" s="124"/>
      <c r="J21" s="124"/>
      <c r="K21" s="124"/>
      <c r="L21" s="124"/>
      <c r="M21" s="125"/>
    </row>
    <row r="22" spans="2:13" ht="15" customHeight="1">
      <c r="B22" s="18"/>
      <c r="C22" s="41"/>
      <c r="D22" s="10"/>
      <c r="E22" s="11"/>
      <c r="F22" s="124"/>
      <c r="G22" s="124"/>
      <c r="H22" s="13"/>
      <c r="I22" s="124"/>
      <c r="J22" s="124"/>
      <c r="K22" s="124"/>
      <c r="L22" s="124"/>
      <c r="M22" s="125"/>
    </row>
    <row r="23" spans="2:13" ht="15" customHeight="1">
      <c r="B23" s="18"/>
      <c r="C23" s="41"/>
      <c r="D23" s="10"/>
      <c r="E23" s="11"/>
      <c r="F23" s="124"/>
      <c r="G23" s="124"/>
      <c r="H23" s="13"/>
      <c r="I23" s="124"/>
      <c r="J23" s="124"/>
      <c r="K23" s="124"/>
      <c r="L23" s="124"/>
      <c r="M23" s="125"/>
    </row>
    <row r="24" spans="2:13" ht="15" customHeight="1">
      <c r="B24" s="18"/>
      <c r="C24" s="41"/>
      <c r="D24" s="10"/>
      <c r="E24" s="11"/>
      <c r="F24" s="124"/>
      <c r="G24" s="124"/>
      <c r="H24" s="13"/>
      <c r="I24" s="124"/>
      <c r="J24" s="124"/>
      <c r="K24" s="124"/>
      <c r="L24" s="124"/>
      <c r="M24" s="125"/>
    </row>
    <row r="25" spans="2:13" ht="15" customHeight="1">
      <c r="B25" s="18"/>
      <c r="C25" s="41"/>
      <c r="D25" s="10"/>
      <c r="E25" s="11"/>
      <c r="F25" s="124"/>
      <c r="G25" s="124"/>
      <c r="H25" s="13"/>
      <c r="I25" s="124"/>
      <c r="J25" s="124"/>
      <c r="K25" s="124"/>
      <c r="L25" s="124"/>
      <c r="M25" s="125"/>
    </row>
    <row r="26" spans="2:13" ht="15" customHeight="1">
      <c r="B26" s="18"/>
      <c r="C26" s="41"/>
      <c r="D26" s="10"/>
      <c r="E26" s="11"/>
      <c r="F26" s="124"/>
      <c r="G26" s="124"/>
      <c r="H26" s="13"/>
      <c r="I26" s="124"/>
      <c r="J26" s="124"/>
      <c r="K26" s="124"/>
      <c r="L26" s="124"/>
      <c r="M26" s="125"/>
    </row>
    <row r="27" spans="2:13" ht="15" customHeight="1">
      <c r="B27" s="18"/>
      <c r="C27" s="41"/>
      <c r="D27" s="10"/>
      <c r="E27" s="11"/>
      <c r="F27" s="124"/>
      <c r="G27" s="124"/>
      <c r="H27" s="13"/>
      <c r="I27" s="124"/>
      <c r="J27" s="124"/>
      <c r="K27" s="124"/>
      <c r="L27" s="124"/>
      <c r="M27" s="125"/>
    </row>
    <row r="28" spans="2:13" ht="15" customHeight="1">
      <c r="B28" s="18"/>
      <c r="C28" s="41"/>
      <c r="D28" s="10"/>
      <c r="E28" s="11"/>
      <c r="F28" s="124"/>
      <c r="G28" s="124"/>
      <c r="H28" s="13"/>
      <c r="I28" s="124"/>
      <c r="J28" s="124"/>
      <c r="K28" s="124"/>
      <c r="L28" s="124"/>
      <c r="M28" s="125"/>
    </row>
    <row r="29" spans="2:13" ht="15" customHeight="1">
      <c r="B29" s="18"/>
      <c r="C29" s="41"/>
      <c r="D29" s="10"/>
      <c r="E29" s="11"/>
      <c r="F29" s="124"/>
      <c r="G29" s="124"/>
      <c r="H29" s="13"/>
      <c r="I29" s="124"/>
      <c r="J29" s="124"/>
      <c r="K29" s="124"/>
      <c r="L29" s="124"/>
      <c r="M29" s="125"/>
    </row>
    <row r="30" spans="2:13" ht="15" customHeight="1">
      <c r="B30" s="19"/>
      <c r="C30" s="9" t="s">
        <v>4</v>
      </c>
      <c r="D30" s="14"/>
      <c r="E30" s="81">
        <f aca="true" t="shared" si="6" ref="E30:M30">SUM(E10:E29)</f>
        <v>600</v>
      </c>
      <c r="F30" s="126">
        <f t="shared" si="6"/>
        <v>6497128</v>
      </c>
      <c r="G30" s="16">
        <f t="shared" si="6"/>
        <v>519770</v>
      </c>
      <c r="H30" s="17">
        <f t="shared" si="6"/>
        <v>7016898</v>
      </c>
      <c r="I30" s="126">
        <f t="shared" si="6"/>
        <v>422313</v>
      </c>
      <c r="J30" s="126">
        <f t="shared" si="6"/>
        <v>510000</v>
      </c>
      <c r="K30" s="126">
        <f t="shared" si="6"/>
        <v>74585</v>
      </c>
      <c r="L30" s="126">
        <f t="shared" si="6"/>
        <v>1006898</v>
      </c>
      <c r="M30" s="127">
        <f t="shared" si="6"/>
        <v>0</v>
      </c>
    </row>
    <row r="31" ht="17.25" customHeight="1">
      <c r="E31" s="4"/>
    </row>
    <row r="32" ht="17.25" customHeight="1">
      <c r="C32" s="1" t="s">
        <v>62</v>
      </c>
    </row>
    <row r="33" ht="17.25" customHeight="1"/>
    <row r="34" spans="3:6" ht="17.25" customHeight="1">
      <c r="C34" s="1" t="s">
        <v>65</v>
      </c>
      <c r="F34" s="38"/>
    </row>
    <row r="35" ht="17.25" customHeight="1">
      <c r="F35" s="38" t="s">
        <v>63</v>
      </c>
    </row>
    <row r="36" ht="17.25" customHeight="1">
      <c r="F36" s="38"/>
    </row>
    <row r="37" ht="17.25" customHeight="1">
      <c r="F37" s="1" t="s">
        <v>64</v>
      </c>
    </row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9">
    <mergeCell ref="B3:H4"/>
    <mergeCell ref="I4:I5"/>
    <mergeCell ref="J4:J5"/>
    <mergeCell ref="K4:L4"/>
    <mergeCell ref="M4:M5"/>
    <mergeCell ref="B8:B9"/>
    <mergeCell ref="C8:C9"/>
    <mergeCell ref="D8:D9"/>
    <mergeCell ref="M8:M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51"/>
  <sheetViews>
    <sheetView showZeros="0" view="pageBreakPreview" zoomScale="85" zoomScaleSheetLayoutView="85" workbookViewId="0" topLeftCell="A1">
      <selection activeCell="E8" sqref="E8"/>
    </sheetView>
  </sheetViews>
  <sheetFormatPr defaultColWidth="9.00390625" defaultRowHeight="13.5"/>
  <cols>
    <col min="1" max="1" width="9.00390625" style="1" customWidth="1"/>
    <col min="2" max="2" width="1.625" style="1" customWidth="1"/>
    <col min="3" max="3" width="12.625" style="1" customWidth="1"/>
    <col min="4" max="5" width="15.625" style="1" customWidth="1"/>
    <col min="6" max="8" width="14.125" style="1" customWidth="1"/>
    <col min="9" max="9" width="9.75390625" style="1" bestFit="1" customWidth="1"/>
    <col min="10" max="16384" width="9.00390625" style="1" customWidth="1"/>
  </cols>
  <sheetData>
    <row r="3" spans="2:9" ht="34.5" customHeight="1">
      <c r="B3" s="141" t="s">
        <v>55</v>
      </c>
      <c r="C3" s="141"/>
      <c r="D3" s="141"/>
      <c r="E3" s="141"/>
      <c r="F3" s="141"/>
      <c r="G3" s="141"/>
      <c r="H3" s="141"/>
      <c r="I3" s="78"/>
    </row>
    <row r="4" spans="2:6" ht="17.25" customHeight="1">
      <c r="B4" s="38" t="s">
        <v>49</v>
      </c>
      <c r="C4" s="39"/>
      <c r="D4" s="156" t="s">
        <v>54</v>
      </c>
      <c r="E4" s="156"/>
      <c r="F4" s="156"/>
    </row>
    <row r="5" spans="2:8" ht="17.25" customHeight="1">
      <c r="B5" s="38" t="s">
        <v>50</v>
      </c>
      <c r="C5" s="39"/>
      <c r="D5" s="156" t="s">
        <v>56</v>
      </c>
      <c r="E5" s="156"/>
      <c r="F5" s="156"/>
      <c r="G5" s="156"/>
      <c r="H5" s="156"/>
    </row>
    <row r="6" ht="17.25" customHeight="1">
      <c r="B6" s="1" t="s">
        <v>15</v>
      </c>
    </row>
    <row r="7" spans="2:8" ht="17.25" customHeight="1">
      <c r="B7" s="152"/>
      <c r="C7" s="134" t="s">
        <v>3</v>
      </c>
      <c r="D7" s="138" t="s">
        <v>5</v>
      </c>
      <c r="E7" s="20" t="s">
        <v>6</v>
      </c>
      <c r="F7" s="20" t="s">
        <v>7</v>
      </c>
      <c r="G7" s="20" t="s">
        <v>8</v>
      </c>
      <c r="H7" s="21" t="s">
        <v>9</v>
      </c>
    </row>
    <row r="8" spans="2:8" ht="17.25" customHeight="1">
      <c r="B8" s="153"/>
      <c r="C8" s="135"/>
      <c r="D8" s="139"/>
      <c r="E8" s="27" t="s">
        <v>82</v>
      </c>
      <c r="F8" s="27" t="s">
        <v>10</v>
      </c>
      <c r="G8" s="27" t="s">
        <v>10</v>
      </c>
      <c r="H8" s="28" t="s">
        <v>10</v>
      </c>
    </row>
    <row r="9" spans="2:11" ht="17.25" customHeight="1">
      <c r="B9" s="88"/>
      <c r="C9" s="89">
        <v>42134</v>
      </c>
      <c r="D9" s="10" t="s">
        <v>51</v>
      </c>
      <c r="E9" s="98">
        <v>50</v>
      </c>
      <c r="F9" s="100">
        <f>E9*7000</f>
        <v>350000</v>
      </c>
      <c r="G9" s="100">
        <f aca="true" t="shared" si="0" ref="G9:G14">ROUNDDOWN(F9*0.08,0)</f>
        <v>28000</v>
      </c>
      <c r="H9" s="101">
        <f>F9+G9</f>
        <v>378000</v>
      </c>
      <c r="K9" s="75"/>
    </row>
    <row r="10" spans="2:11" ht="17.25" customHeight="1">
      <c r="B10" s="90"/>
      <c r="C10" s="91">
        <v>42134</v>
      </c>
      <c r="D10" s="10" t="s">
        <v>51</v>
      </c>
      <c r="E10" s="99">
        <v>100</v>
      </c>
      <c r="F10" s="102">
        <f>E10*12000</f>
        <v>1200000</v>
      </c>
      <c r="G10" s="102">
        <f t="shared" si="0"/>
        <v>96000</v>
      </c>
      <c r="H10" s="103">
        <f aca="true" t="shared" si="1" ref="H10:H17">F10+G10</f>
        <v>1296000</v>
      </c>
      <c r="K10" s="75"/>
    </row>
    <row r="11" spans="2:11" ht="17.25" customHeight="1">
      <c r="B11" s="90"/>
      <c r="C11" s="93">
        <v>42144</v>
      </c>
      <c r="D11" s="10" t="s">
        <v>57</v>
      </c>
      <c r="E11" s="99">
        <v>70</v>
      </c>
      <c r="F11" s="102">
        <f>E11*9000</f>
        <v>630000</v>
      </c>
      <c r="G11" s="102">
        <f t="shared" si="0"/>
        <v>50400</v>
      </c>
      <c r="H11" s="103">
        <f t="shared" si="1"/>
        <v>680400</v>
      </c>
      <c r="K11" s="75"/>
    </row>
    <row r="12" spans="2:11" ht="17.25" customHeight="1">
      <c r="B12" s="90"/>
      <c r="C12" s="93">
        <v>42144</v>
      </c>
      <c r="D12" s="10" t="s">
        <v>57</v>
      </c>
      <c r="E12" s="99">
        <v>150</v>
      </c>
      <c r="F12" s="102">
        <f>E12*12000</f>
        <v>1800000</v>
      </c>
      <c r="G12" s="102">
        <f t="shared" si="0"/>
        <v>144000</v>
      </c>
      <c r="H12" s="103">
        <f t="shared" si="1"/>
        <v>1944000</v>
      </c>
      <c r="K12" s="75"/>
    </row>
    <row r="13" spans="2:8" ht="17.25" customHeight="1">
      <c r="B13" s="90"/>
      <c r="C13" s="93">
        <v>42226</v>
      </c>
      <c r="D13" s="10" t="s">
        <v>51</v>
      </c>
      <c r="E13" s="99">
        <v>80</v>
      </c>
      <c r="F13" s="102">
        <v>640000</v>
      </c>
      <c r="G13" s="102">
        <f t="shared" si="0"/>
        <v>51200</v>
      </c>
      <c r="H13" s="103">
        <f t="shared" si="1"/>
        <v>691200</v>
      </c>
    </row>
    <row r="14" spans="2:9" ht="17.25" customHeight="1">
      <c r="B14" s="90"/>
      <c r="C14" s="93">
        <v>42226</v>
      </c>
      <c r="D14" s="10" t="s">
        <v>51</v>
      </c>
      <c r="E14" s="99">
        <v>150</v>
      </c>
      <c r="F14" s="102">
        <v>1877128</v>
      </c>
      <c r="G14" s="102">
        <f t="shared" si="0"/>
        <v>150170</v>
      </c>
      <c r="H14" s="103">
        <f t="shared" si="1"/>
        <v>2027298</v>
      </c>
      <c r="I14" s="77">
        <f>G43</f>
        <v>6000000</v>
      </c>
    </row>
    <row r="15" spans="2:8" ht="17.25" customHeight="1">
      <c r="B15" s="90"/>
      <c r="C15" s="93"/>
      <c r="D15" s="10"/>
      <c r="E15" s="92"/>
      <c r="F15" s="102"/>
      <c r="G15" s="102">
        <f>ROUNDDOWN(F15*0.05,0)</f>
        <v>0</v>
      </c>
      <c r="H15" s="103">
        <f t="shared" si="1"/>
        <v>0</v>
      </c>
    </row>
    <row r="16" spans="2:8" ht="17.25" customHeight="1">
      <c r="B16" s="90"/>
      <c r="C16" s="93"/>
      <c r="D16" s="10"/>
      <c r="E16" s="92"/>
      <c r="F16" s="102"/>
      <c r="G16" s="102">
        <f>ROUNDDOWN(F16*0.05,0)</f>
        <v>0</v>
      </c>
      <c r="H16" s="103">
        <f t="shared" si="1"/>
        <v>0</v>
      </c>
    </row>
    <row r="17" spans="2:8" ht="17.25" customHeight="1">
      <c r="B17" s="90"/>
      <c r="C17" s="93"/>
      <c r="D17" s="10"/>
      <c r="E17" s="92"/>
      <c r="F17" s="102"/>
      <c r="G17" s="102">
        <f>ROUNDDOWN(F17*0.05,0)</f>
        <v>0</v>
      </c>
      <c r="H17" s="103">
        <f t="shared" si="1"/>
        <v>0</v>
      </c>
    </row>
    <row r="18" spans="2:8" ht="17.25" customHeight="1">
      <c r="B18" s="90"/>
      <c r="C18" s="93"/>
      <c r="D18" s="10"/>
      <c r="E18" s="92"/>
      <c r="F18" s="102"/>
      <c r="G18" s="102"/>
      <c r="H18" s="103"/>
    </row>
    <row r="19" spans="2:8" ht="17.25" customHeight="1">
      <c r="B19" s="19"/>
      <c r="C19" s="9" t="s">
        <v>4</v>
      </c>
      <c r="D19" s="14"/>
      <c r="E19" s="94">
        <f>SUM(E9:E18)</f>
        <v>600</v>
      </c>
      <c r="F19" s="104">
        <f>SUM(F9:F18)</f>
        <v>6497128</v>
      </c>
      <c r="G19" s="105">
        <f>SUM(G9:G18)</f>
        <v>519770</v>
      </c>
      <c r="H19" s="106">
        <f>SUM(H9:H18)</f>
        <v>7016898</v>
      </c>
    </row>
    <row r="20" spans="2:8" ht="17.25" customHeight="1">
      <c r="B20" s="5"/>
      <c r="C20" s="5"/>
      <c r="D20" s="5"/>
      <c r="E20" s="8"/>
      <c r="F20" s="95"/>
      <c r="G20" s="4"/>
      <c r="H20" s="4"/>
    </row>
    <row r="21" spans="2:8" ht="17.25" customHeight="1">
      <c r="B21" s="1" t="s">
        <v>16</v>
      </c>
      <c r="C21" s="2"/>
      <c r="H21" s="3"/>
    </row>
    <row r="22" spans="2:10" ht="17.25" customHeight="1">
      <c r="B22" s="136"/>
      <c r="C22" s="134" t="s">
        <v>3</v>
      </c>
      <c r="D22" s="20" t="s">
        <v>1</v>
      </c>
      <c r="E22" s="20" t="s">
        <v>0</v>
      </c>
      <c r="F22" s="20" t="s">
        <v>2</v>
      </c>
      <c r="G22" s="138" t="s">
        <v>11</v>
      </c>
      <c r="H22" s="147" t="s">
        <v>12</v>
      </c>
      <c r="J22" s="5"/>
    </row>
    <row r="23" spans="2:10" ht="17.25" customHeight="1">
      <c r="B23" s="137"/>
      <c r="C23" s="135"/>
      <c r="D23" s="96" t="s">
        <v>52</v>
      </c>
      <c r="E23" s="27" t="s">
        <v>66</v>
      </c>
      <c r="F23" s="96" t="s">
        <v>53</v>
      </c>
      <c r="G23" s="139"/>
      <c r="H23" s="148"/>
      <c r="J23" s="76"/>
    </row>
    <row r="24" spans="2:10" ht="17.25" customHeight="1">
      <c r="B24" s="22"/>
      <c r="C24" s="107">
        <f aca="true" t="shared" si="2" ref="C24:C30">C9</f>
        <v>42134</v>
      </c>
      <c r="D24" s="100">
        <f aca="true" t="shared" si="3" ref="D24:D29">ROUNDDOWN(F9*0.065,0)</f>
        <v>22750</v>
      </c>
      <c r="E24" s="100">
        <f aca="true" t="shared" si="4" ref="E24:E29">ROUNDDOWN(E9*850,0)</f>
        <v>42500</v>
      </c>
      <c r="F24" s="100">
        <f aca="true" t="shared" si="5" ref="F24:F29">ROUNDDOWN((D24+E24)*0.08,0)</f>
        <v>5220</v>
      </c>
      <c r="G24" s="100">
        <f>SUM(D24:F24)</f>
        <v>70470</v>
      </c>
      <c r="H24" s="26"/>
      <c r="J24" s="77"/>
    </row>
    <row r="25" spans="2:10" ht="17.25" customHeight="1">
      <c r="B25" s="18"/>
      <c r="C25" s="107">
        <f t="shared" si="2"/>
        <v>42134</v>
      </c>
      <c r="D25" s="102">
        <f t="shared" si="3"/>
        <v>78000</v>
      </c>
      <c r="E25" s="102">
        <f t="shared" si="4"/>
        <v>85000</v>
      </c>
      <c r="F25" s="102">
        <f t="shared" si="5"/>
        <v>13040</v>
      </c>
      <c r="G25" s="102">
        <f aca="true" t="shared" si="6" ref="G25:G30">SUM(D25:F25)</f>
        <v>176040</v>
      </c>
      <c r="H25" s="13"/>
      <c r="J25" s="77"/>
    </row>
    <row r="26" spans="2:8" ht="17.25" customHeight="1">
      <c r="B26" s="18"/>
      <c r="C26" s="107">
        <f t="shared" si="2"/>
        <v>42144</v>
      </c>
      <c r="D26" s="102">
        <f t="shared" si="3"/>
        <v>40950</v>
      </c>
      <c r="E26" s="102">
        <f t="shared" si="4"/>
        <v>59500</v>
      </c>
      <c r="F26" s="102">
        <f t="shared" si="5"/>
        <v>8036</v>
      </c>
      <c r="G26" s="102">
        <f t="shared" si="6"/>
        <v>108486</v>
      </c>
      <c r="H26" s="13"/>
    </row>
    <row r="27" spans="2:8" ht="17.25" customHeight="1">
      <c r="B27" s="18"/>
      <c r="C27" s="107">
        <f t="shared" si="2"/>
        <v>42144</v>
      </c>
      <c r="D27" s="102">
        <f t="shared" si="3"/>
        <v>117000</v>
      </c>
      <c r="E27" s="102">
        <f t="shared" si="4"/>
        <v>127500</v>
      </c>
      <c r="F27" s="102">
        <f t="shared" si="5"/>
        <v>19560</v>
      </c>
      <c r="G27" s="102">
        <f t="shared" si="6"/>
        <v>264060</v>
      </c>
      <c r="H27" s="13"/>
    </row>
    <row r="28" spans="2:8" ht="17.25" customHeight="1">
      <c r="B28" s="18"/>
      <c r="C28" s="107">
        <f t="shared" si="2"/>
        <v>42226</v>
      </c>
      <c r="D28" s="102">
        <f t="shared" si="3"/>
        <v>41600</v>
      </c>
      <c r="E28" s="102">
        <f t="shared" si="4"/>
        <v>68000</v>
      </c>
      <c r="F28" s="102">
        <f t="shared" si="5"/>
        <v>8768</v>
      </c>
      <c r="G28" s="102">
        <f t="shared" si="6"/>
        <v>118368</v>
      </c>
      <c r="H28" s="13"/>
    </row>
    <row r="29" spans="2:8" ht="17.25" customHeight="1">
      <c r="B29" s="18"/>
      <c r="C29" s="107">
        <f t="shared" si="2"/>
        <v>42226</v>
      </c>
      <c r="D29" s="102">
        <f t="shared" si="3"/>
        <v>122013</v>
      </c>
      <c r="E29" s="102">
        <f t="shared" si="4"/>
        <v>127500</v>
      </c>
      <c r="F29" s="102">
        <f t="shared" si="5"/>
        <v>19961</v>
      </c>
      <c r="G29" s="102">
        <f t="shared" si="6"/>
        <v>269474</v>
      </c>
      <c r="H29" s="13"/>
    </row>
    <row r="30" spans="2:8" ht="17.25" customHeight="1">
      <c r="B30" s="18"/>
      <c r="C30" s="41">
        <f t="shared" si="2"/>
        <v>0</v>
      </c>
      <c r="D30" s="102"/>
      <c r="E30" s="102"/>
      <c r="F30" s="102">
        <f>ROUNDDOWN(SUM(E30,D30)*0.05,0)</f>
        <v>0</v>
      </c>
      <c r="G30" s="102">
        <f t="shared" si="6"/>
        <v>0</v>
      </c>
      <c r="H30" s="13"/>
    </row>
    <row r="31" spans="2:8" ht="17.25" customHeight="1">
      <c r="B31" s="18"/>
      <c r="C31" s="41"/>
      <c r="D31" s="102"/>
      <c r="E31" s="102"/>
      <c r="F31" s="102"/>
      <c r="G31" s="102"/>
      <c r="H31" s="13"/>
    </row>
    <row r="32" spans="2:8" ht="17.25" customHeight="1">
      <c r="B32" s="18"/>
      <c r="C32" s="41"/>
      <c r="D32" s="102"/>
      <c r="E32" s="102"/>
      <c r="F32" s="102"/>
      <c r="G32" s="102"/>
      <c r="H32" s="13"/>
    </row>
    <row r="33" spans="2:8" ht="17.25" customHeight="1">
      <c r="B33" s="18"/>
      <c r="C33" s="41"/>
      <c r="D33" s="102"/>
      <c r="E33" s="102"/>
      <c r="F33" s="102"/>
      <c r="G33" s="102"/>
      <c r="H33" s="13"/>
    </row>
    <row r="34" spans="2:8" ht="17.25" customHeight="1">
      <c r="B34" s="18"/>
      <c r="C34" s="41"/>
      <c r="D34" s="102"/>
      <c r="E34" s="102"/>
      <c r="F34" s="102"/>
      <c r="G34" s="102"/>
      <c r="H34" s="13"/>
    </row>
    <row r="35" spans="2:8" ht="17.25" customHeight="1">
      <c r="B35" s="18"/>
      <c r="C35" s="41"/>
      <c r="D35" s="102"/>
      <c r="E35" s="102"/>
      <c r="F35" s="102"/>
      <c r="G35" s="102"/>
      <c r="H35" s="13"/>
    </row>
    <row r="36" spans="2:8" ht="17.25" customHeight="1">
      <c r="B36" s="19"/>
      <c r="C36" s="29" t="s">
        <v>4</v>
      </c>
      <c r="D36" s="104">
        <f>SUM(D24:D35)</f>
        <v>422313</v>
      </c>
      <c r="E36" s="104">
        <f>SUM(E24:E35)</f>
        <v>510000</v>
      </c>
      <c r="F36" s="104">
        <f>SUM(F24:F35)</f>
        <v>74585</v>
      </c>
      <c r="G36" s="104">
        <f>SUM(G24:G35)</f>
        <v>1006898</v>
      </c>
      <c r="H36" s="97"/>
    </row>
    <row r="37" spans="2:8" ht="17.25" customHeight="1">
      <c r="B37" s="1" t="s">
        <v>58</v>
      </c>
      <c r="C37" s="6"/>
      <c r="D37" s="7"/>
      <c r="E37" s="7"/>
      <c r="F37" s="7"/>
      <c r="G37" s="7"/>
      <c r="H37" s="4"/>
    </row>
    <row r="38" spans="2:8" ht="14.25">
      <c r="B38" s="154" t="s">
        <v>59</v>
      </c>
      <c r="C38" s="155"/>
      <c r="D38" s="86"/>
      <c r="E38" s="87"/>
      <c r="F38" s="33"/>
      <c r="G38" s="86" t="s">
        <v>60</v>
      </c>
      <c r="H38" s="34" t="s">
        <v>61</v>
      </c>
    </row>
    <row r="39" spans="2:8" ht="17.25" customHeight="1">
      <c r="B39" s="18"/>
      <c r="C39" s="41" t="s">
        <v>67</v>
      </c>
      <c r="D39" s="12"/>
      <c r="E39" s="12"/>
      <c r="F39" s="12"/>
      <c r="G39" s="108">
        <v>10000</v>
      </c>
      <c r="H39" s="13"/>
    </row>
    <row r="40" spans="2:8" ht="17.25" customHeight="1">
      <c r="B40" s="18"/>
      <c r="C40" s="41"/>
      <c r="D40" s="12"/>
      <c r="E40" s="12"/>
      <c r="F40" s="12"/>
      <c r="G40" s="108"/>
      <c r="H40" s="13"/>
    </row>
    <row r="41" spans="2:8" ht="17.25" customHeight="1">
      <c r="B41" s="19"/>
      <c r="C41" s="29" t="s">
        <v>4</v>
      </c>
      <c r="D41" s="15"/>
      <c r="E41" s="15"/>
      <c r="F41" s="15"/>
      <c r="G41" s="109">
        <f>SUM(G39:G40)</f>
        <v>10000</v>
      </c>
      <c r="H41" s="17"/>
    </row>
    <row r="42" spans="2:8" ht="17.25" customHeight="1">
      <c r="B42" s="82"/>
      <c r="C42" s="83"/>
      <c r="D42" s="84"/>
      <c r="E42" s="84"/>
      <c r="F42" s="84"/>
      <c r="G42" s="84"/>
      <c r="H42" s="85"/>
    </row>
    <row r="43" spans="2:8" ht="17.25" customHeight="1">
      <c r="B43" s="154" t="s">
        <v>14</v>
      </c>
      <c r="C43" s="155"/>
      <c r="D43" s="36">
        <f>H19</f>
        <v>7016898</v>
      </c>
      <c r="E43" s="111">
        <f>G36+G41</f>
        <v>1016898</v>
      </c>
      <c r="F43" s="32" t="s">
        <v>22</v>
      </c>
      <c r="G43" s="110">
        <f>D43-E43</f>
        <v>6000000</v>
      </c>
      <c r="H43" s="37" t="s">
        <v>10</v>
      </c>
    </row>
    <row r="44" ht="17.25" customHeight="1">
      <c r="F44" s="4"/>
    </row>
    <row r="45" ht="17.25" customHeight="1">
      <c r="C45" s="1" t="s">
        <v>62</v>
      </c>
    </row>
    <row r="46" ht="17.25" customHeight="1"/>
    <row r="47" spans="3:7" ht="17.25" customHeight="1">
      <c r="C47" s="1" t="s">
        <v>68</v>
      </c>
      <c r="G47" s="38"/>
    </row>
    <row r="48" ht="17.25" customHeight="1">
      <c r="G48" s="38"/>
    </row>
    <row r="49" spans="5:7" ht="17.25" customHeight="1">
      <c r="E49" s="3" t="s">
        <v>63</v>
      </c>
      <c r="F49" s="1" t="s">
        <v>69</v>
      </c>
      <c r="G49" s="38"/>
    </row>
    <row r="50" spans="5:7" ht="17.25" customHeight="1">
      <c r="E50" s="3"/>
      <c r="F50" s="1" t="s">
        <v>70</v>
      </c>
      <c r="G50" s="38"/>
    </row>
    <row r="51" spans="5:6" ht="17.25" customHeight="1">
      <c r="E51" s="3" t="s">
        <v>64</v>
      </c>
      <c r="F51" s="1" t="s">
        <v>71</v>
      </c>
    </row>
  </sheetData>
  <sheetProtection/>
  <mergeCells count="12">
    <mergeCell ref="B38:C38"/>
    <mergeCell ref="B43:C43"/>
    <mergeCell ref="G22:G23"/>
    <mergeCell ref="H22:H23"/>
    <mergeCell ref="D5:H5"/>
    <mergeCell ref="D4:F4"/>
    <mergeCell ref="B3:H3"/>
    <mergeCell ref="B7:B8"/>
    <mergeCell ref="C7:C8"/>
    <mergeCell ref="D7:D8"/>
    <mergeCell ref="B22:B23"/>
    <mergeCell ref="C22:C23"/>
  </mergeCells>
  <printOptions horizontalCentered="1"/>
  <pageMargins left="0.5905511811023623" right="0.5905511811023623" top="0.5905511811023623" bottom="0.3937007874015748" header="0.5118110236220472" footer="0.31496062992125984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2"/>
  <sheetViews>
    <sheetView tabSelected="1" zoomScalePageLayoutView="0" workbookViewId="0" topLeftCell="A1">
      <selection activeCell="Q1" sqref="Q1:T1"/>
    </sheetView>
  </sheetViews>
  <sheetFormatPr defaultColWidth="9.00390625" defaultRowHeight="13.5"/>
  <cols>
    <col min="1" max="1" width="7.125" style="43" customWidth="1"/>
    <col min="2" max="3" width="4.625" style="43" customWidth="1"/>
    <col min="4" max="5" width="5.625" style="43" customWidth="1"/>
    <col min="6" max="7" width="7.625" style="43" customWidth="1"/>
    <col min="8" max="8" width="9.625" style="43" customWidth="1"/>
    <col min="9" max="20" width="6.625" style="43" customWidth="1"/>
    <col min="21" max="16384" width="9.00390625" style="43" customWidth="1"/>
  </cols>
  <sheetData>
    <row r="1" spans="2:20" ht="19.5" customHeight="1">
      <c r="B1" s="44" t="s">
        <v>25</v>
      </c>
      <c r="C1" s="44"/>
      <c r="D1" s="44"/>
      <c r="E1" s="130"/>
      <c r="F1" s="130"/>
      <c r="G1" s="130"/>
      <c r="P1" s="130"/>
      <c r="Q1" s="157" t="s">
        <v>87</v>
      </c>
      <c r="R1" s="157"/>
      <c r="S1" s="157"/>
      <c r="T1" s="157"/>
    </row>
    <row r="2" spans="2:20" ht="17.25" customHeight="1">
      <c r="B2" s="44" t="s">
        <v>26</v>
      </c>
      <c r="C2" s="44"/>
      <c r="D2" s="44"/>
      <c r="E2" s="44"/>
      <c r="F2" s="130"/>
      <c r="G2" s="130"/>
      <c r="P2" s="44" t="s">
        <v>27</v>
      </c>
      <c r="Q2" s="130"/>
      <c r="R2" s="130"/>
      <c r="S2" s="130"/>
      <c r="T2" s="130"/>
    </row>
    <row r="3" spans="1:20" ht="24.75" customHeight="1">
      <c r="A3" s="158" t="s">
        <v>28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60" t="s">
        <v>92</v>
      </c>
      <c r="Q3" s="160"/>
      <c r="R3" s="160"/>
      <c r="S3" s="160"/>
      <c r="T3" s="160"/>
    </row>
    <row r="4" spans="1:20" ht="24.7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1" t="s">
        <v>86</v>
      </c>
      <c r="Q4" s="161"/>
      <c r="R4" s="161"/>
      <c r="S4" s="161"/>
      <c r="T4" s="161"/>
    </row>
    <row r="5" spans="1:20" s="48" customFormat="1" ht="15" customHeight="1">
      <c r="A5" s="162" t="s">
        <v>29</v>
      </c>
      <c r="B5" s="163" t="s">
        <v>30</v>
      </c>
      <c r="C5" s="164"/>
      <c r="D5" s="167" t="s">
        <v>31</v>
      </c>
      <c r="E5" s="167"/>
      <c r="F5" s="167"/>
      <c r="G5" s="46" t="s">
        <v>32</v>
      </c>
      <c r="H5" s="131" t="s">
        <v>83</v>
      </c>
      <c r="I5" s="168" t="s">
        <v>88</v>
      </c>
      <c r="J5" s="168"/>
      <c r="K5" s="169" t="s">
        <v>84</v>
      </c>
      <c r="L5" s="170"/>
      <c r="M5" s="170"/>
      <c r="N5" s="170"/>
      <c r="O5" s="170"/>
      <c r="P5" s="170"/>
      <c r="Q5" s="170"/>
      <c r="R5" s="170"/>
      <c r="S5" s="170"/>
      <c r="T5" s="171"/>
    </row>
    <row r="6" spans="1:20" s="48" customFormat="1" ht="15" customHeight="1">
      <c r="A6" s="162"/>
      <c r="B6" s="165"/>
      <c r="C6" s="166"/>
      <c r="D6" s="49" t="s">
        <v>33</v>
      </c>
      <c r="E6" s="49" t="s">
        <v>34</v>
      </c>
      <c r="F6" s="45" t="s">
        <v>35</v>
      </c>
      <c r="G6" s="50" t="s">
        <v>36</v>
      </c>
      <c r="H6" s="51" t="s">
        <v>37</v>
      </c>
      <c r="I6" s="47" t="s">
        <v>38</v>
      </c>
      <c r="J6" s="47" t="s">
        <v>39</v>
      </c>
      <c r="K6" s="52" t="s">
        <v>40</v>
      </c>
      <c r="L6" s="52" t="s">
        <v>41</v>
      </c>
      <c r="M6" s="52" t="s">
        <v>42</v>
      </c>
      <c r="N6" s="53" t="s">
        <v>43</v>
      </c>
      <c r="O6" s="54" t="s">
        <v>44</v>
      </c>
      <c r="P6" s="55" t="s">
        <v>45</v>
      </c>
      <c r="Q6" s="55" t="s">
        <v>46</v>
      </c>
      <c r="R6" s="55" t="s">
        <v>47</v>
      </c>
      <c r="S6" s="55" t="s">
        <v>48</v>
      </c>
      <c r="T6" s="55" t="s">
        <v>85</v>
      </c>
    </row>
    <row r="7" spans="1:22" ht="10.5" customHeight="1">
      <c r="A7" s="172"/>
      <c r="B7" s="172"/>
      <c r="C7" s="172"/>
      <c r="D7" s="172"/>
      <c r="E7" s="172"/>
      <c r="F7" s="175"/>
      <c r="G7" s="178"/>
      <c r="H7" s="178"/>
      <c r="I7" s="181"/>
      <c r="J7" s="181"/>
      <c r="K7" s="56"/>
      <c r="L7" s="56"/>
      <c r="M7" s="56"/>
      <c r="N7" s="56"/>
      <c r="O7" s="57"/>
      <c r="P7" s="58"/>
      <c r="Q7" s="59"/>
      <c r="R7" s="59"/>
      <c r="S7" s="60"/>
      <c r="T7" s="60"/>
      <c r="V7" s="192" t="s">
        <v>89</v>
      </c>
    </row>
    <row r="8" spans="1:22" ht="10.5" customHeight="1">
      <c r="A8" s="173"/>
      <c r="B8" s="173"/>
      <c r="C8" s="173"/>
      <c r="D8" s="173"/>
      <c r="E8" s="173"/>
      <c r="F8" s="176"/>
      <c r="G8" s="179"/>
      <c r="H8" s="179"/>
      <c r="I8" s="181"/>
      <c r="J8" s="181"/>
      <c r="K8" s="61"/>
      <c r="L8" s="61"/>
      <c r="M8" s="61"/>
      <c r="N8" s="61"/>
      <c r="O8" s="62"/>
      <c r="P8" s="63"/>
      <c r="Q8" s="64"/>
      <c r="R8" s="64"/>
      <c r="S8" s="65"/>
      <c r="T8" s="65"/>
      <c r="V8" s="192" t="s">
        <v>90</v>
      </c>
    </row>
    <row r="9" spans="1:22" ht="10.5" customHeight="1">
      <c r="A9" s="174"/>
      <c r="B9" s="174"/>
      <c r="C9" s="174"/>
      <c r="D9" s="174"/>
      <c r="E9" s="174"/>
      <c r="F9" s="177"/>
      <c r="G9" s="180"/>
      <c r="H9" s="180"/>
      <c r="I9" s="181"/>
      <c r="J9" s="181"/>
      <c r="K9" s="66"/>
      <c r="L9" s="67"/>
      <c r="M9" s="67"/>
      <c r="N9" s="67"/>
      <c r="O9" s="68"/>
      <c r="P9" s="69"/>
      <c r="Q9" s="70"/>
      <c r="R9" s="70"/>
      <c r="S9" s="70"/>
      <c r="T9" s="70"/>
      <c r="V9" s="192" t="s">
        <v>91</v>
      </c>
    </row>
    <row r="10" spans="1:20" ht="10.5" customHeight="1">
      <c r="A10" s="172"/>
      <c r="B10" s="172"/>
      <c r="C10" s="172"/>
      <c r="D10" s="172"/>
      <c r="E10" s="172"/>
      <c r="F10" s="175"/>
      <c r="G10" s="178"/>
      <c r="H10" s="178"/>
      <c r="I10" s="181"/>
      <c r="J10" s="181"/>
      <c r="K10" s="56"/>
      <c r="L10" s="56"/>
      <c r="M10" s="56"/>
      <c r="N10" s="56"/>
      <c r="O10" s="57"/>
      <c r="P10" s="58"/>
      <c r="Q10" s="59"/>
      <c r="R10" s="59"/>
      <c r="S10" s="60"/>
      <c r="T10" s="60"/>
    </row>
    <row r="11" spans="1:20" ht="10.5" customHeight="1">
      <c r="A11" s="173"/>
      <c r="B11" s="173"/>
      <c r="C11" s="173"/>
      <c r="D11" s="173"/>
      <c r="E11" s="173"/>
      <c r="F11" s="176"/>
      <c r="G11" s="179"/>
      <c r="H11" s="179"/>
      <c r="I11" s="181"/>
      <c r="J11" s="181"/>
      <c r="K11" s="61"/>
      <c r="L11" s="61"/>
      <c r="M11" s="61"/>
      <c r="N11" s="61"/>
      <c r="O11" s="62"/>
      <c r="P11" s="63"/>
      <c r="Q11" s="64"/>
      <c r="R11" s="64"/>
      <c r="S11" s="65"/>
      <c r="T11" s="65"/>
    </row>
    <row r="12" spans="1:20" ht="10.5" customHeight="1">
      <c r="A12" s="174"/>
      <c r="B12" s="174"/>
      <c r="C12" s="174"/>
      <c r="D12" s="174"/>
      <c r="E12" s="174"/>
      <c r="F12" s="177"/>
      <c r="G12" s="180"/>
      <c r="H12" s="180"/>
      <c r="I12" s="181"/>
      <c r="J12" s="181"/>
      <c r="K12" s="67"/>
      <c r="L12" s="67"/>
      <c r="M12" s="67"/>
      <c r="N12" s="67"/>
      <c r="O12" s="68"/>
      <c r="P12" s="69"/>
      <c r="Q12" s="70"/>
      <c r="R12" s="70"/>
      <c r="S12" s="70"/>
      <c r="T12" s="70"/>
    </row>
    <row r="13" spans="1:20" ht="10.5" customHeight="1">
      <c r="A13" s="172"/>
      <c r="B13" s="172"/>
      <c r="C13" s="172"/>
      <c r="D13" s="172"/>
      <c r="E13" s="172"/>
      <c r="F13" s="175"/>
      <c r="G13" s="178"/>
      <c r="H13" s="178"/>
      <c r="I13" s="181"/>
      <c r="J13" s="181"/>
      <c r="K13" s="56"/>
      <c r="L13" s="56"/>
      <c r="M13" s="56"/>
      <c r="N13" s="56"/>
      <c r="O13" s="57"/>
      <c r="P13" s="58"/>
      <c r="Q13" s="59"/>
      <c r="R13" s="59"/>
      <c r="S13" s="60"/>
      <c r="T13" s="60"/>
    </row>
    <row r="14" spans="1:20" ht="10.5" customHeight="1">
      <c r="A14" s="173"/>
      <c r="B14" s="173"/>
      <c r="C14" s="173"/>
      <c r="D14" s="173"/>
      <c r="E14" s="173"/>
      <c r="F14" s="176"/>
      <c r="G14" s="179"/>
      <c r="H14" s="179"/>
      <c r="I14" s="181"/>
      <c r="J14" s="181"/>
      <c r="K14" s="61"/>
      <c r="L14" s="61"/>
      <c r="M14" s="61"/>
      <c r="N14" s="61"/>
      <c r="O14" s="62"/>
      <c r="P14" s="63"/>
      <c r="Q14" s="64"/>
      <c r="R14" s="64"/>
      <c r="S14" s="65"/>
      <c r="T14" s="65"/>
    </row>
    <row r="15" spans="1:20" ht="10.5" customHeight="1">
      <c r="A15" s="174"/>
      <c r="B15" s="174"/>
      <c r="C15" s="174"/>
      <c r="D15" s="174"/>
      <c r="E15" s="174"/>
      <c r="F15" s="177"/>
      <c r="G15" s="180"/>
      <c r="H15" s="180"/>
      <c r="I15" s="181"/>
      <c r="J15" s="181"/>
      <c r="K15" s="67"/>
      <c r="L15" s="67"/>
      <c r="M15" s="67"/>
      <c r="N15" s="67"/>
      <c r="O15" s="68"/>
      <c r="P15" s="69"/>
      <c r="Q15" s="70"/>
      <c r="R15" s="70"/>
      <c r="S15" s="70"/>
      <c r="T15" s="70"/>
    </row>
    <row r="16" spans="1:20" ht="10.5" customHeight="1">
      <c r="A16" s="172"/>
      <c r="B16" s="172"/>
      <c r="C16" s="172"/>
      <c r="D16" s="172"/>
      <c r="E16" s="172"/>
      <c r="F16" s="175"/>
      <c r="G16" s="178"/>
      <c r="H16" s="178"/>
      <c r="I16" s="181"/>
      <c r="J16" s="181"/>
      <c r="K16" s="56"/>
      <c r="L16" s="56"/>
      <c r="M16" s="56"/>
      <c r="N16" s="56"/>
      <c r="O16" s="57"/>
      <c r="P16" s="58"/>
      <c r="Q16" s="59"/>
      <c r="R16" s="59"/>
      <c r="S16" s="60"/>
      <c r="T16" s="60"/>
    </row>
    <row r="17" spans="1:20" ht="10.5" customHeight="1">
      <c r="A17" s="173"/>
      <c r="B17" s="173"/>
      <c r="C17" s="173"/>
      <c r="D17" s="173"/>
      <c r="E17" s="173"/>
      <c r="F17" s="176"/>
      <c r="G17" s="179"/>
      <c r="H17" s="179"/>
      <c r="I17" s="181"/>
      <c r="J17" s="181"/>
      <c r="K17" s="61"/>
      <c r="L17" s="61"/>
      <c r="M17" s="61"/>
      <c r="N17" s="61"/>
      <c r="O17" s="62"/>
      <c r="P17" s="63"/>
      <c r="Q17" s="64"/>
      <c r="R17" s="64"/>
      <c r="S17" s="65"/>
      <c r="T17" s="65"/>
    </row>
    <row r="18" spans="1:20" ht="10.5" customHeight="1">
      <c r="A18" s="174"/>
      <c r="B18" s="174"/>
      <c r="C18" s="174"/>
      <c r="D18" s="174"/>
      <c r="E18" s="174"/>
      <c r="F18" s="177"/>
      <c r="G18" s="180"/>
      <c r="H18" s="180"/>
      <c r="I18" s="181"/>
      <c r="J18" s="181"/>
      <c r="K18" s="67"/>
      <c r="L18" s="67"/>
      <c r="M18" s="67"/>
      <c r="N18" s="67"/>
      <c r="O18" s="68"/>
      <c r="P18" s="69"/>
      <c r="Q18" s="70"/>
      <c r="R18" s="70"/>
      <c r="S18" s="70"/>
      <c r="T18" s="70"/>
    </row>
    <row r="19" spans="1:20" ht="10.5" customHeight="1">
      <c r="A19" s="172"/>
      <c r="B19" s="172"/>
      <c r="C19" s="172"/>
      <c r="D19" s="172"/>
      <c r="E19" s="175"/>
      <c r="F19" s="175"/>
      <c r="G19" s="178"/>
      <c r="H19" s="178"/>
      <c r="I19" s="181"/>
      <c r="J19" s="181"/>
      <c r="K19" s="56"/>
      <c r="L19" s="56"/>
      <c r="M19" s="56"/>
      <c r="N19" s="56"/>
      <c r="O19" s="57"/>
      <c r="P19" s="58"/>
      <c r="Q19" s="59"/>
      <c r="R19" s="59"/>
      <c r="S19" s="60"/>
      <c r="T19" s="60"/>
    </row>
    <row r="20" spans="1:20" ht="10.5" customHeight="1">
      <c r="A20" s="173"/>
      <c r="B20" s="173"/>
      <c r="C20" s="173"/>
      <c r="D20" s="173"/>
      <c r="E20" s="176"/>
      <c r="F20" s="176"/>
      <c r="G20" s="179"/>
      <c r="H20" s="179"/>
      <c r="I20" s="181"/>
      <c r="J20" s="181"/>
      <c r="K20" s="61"/>
      <c r="L20" s="61"/>
      <c r="M20" s="61"/>
      <c r="N20" s="61"/>
      <c r="O20" s="62"/>
      <c r="P20" s="71"/>
      <c r="Q20" s="64"/>
      <c r="R20" s="64"/>
      <c r="S20" s="64"/>
      <c r="T20" s="64"/>
    </row>
    <row r="21" spans="1:20" ht="10.5" customHeight="1">
      <c r="A21" s="174"/>
      <c r="B21" s="174"/>
      <c r="C21" s="174"/>
      <c r="D21" s="174"/>
      <c r="E21" s="177"/>
      <c r="F21" s="177"/>
      <c r="G21" s="180"/>
      <c r="H21" s="180"/>
      <c r="I21" s="181"/>
      <c r="J21" s="181"/>
      <c r="K21" s="67"/>
      <c r="L21" s="67"/>
      <c r="M21" s="67"/>
      <c r="N21" s="67"/>
      <c r="O21" s="68"/>
      <c r="P21" s="69"/>
      <c r="Q21" s="70"/>
      <c r="R21" s="70"/>
      <c r="S21" s="70"/>
      <c r="T21" s="70"/>
    </row>
    <row r="22" spans="1:20" ht="10.5" customHeight="1">
      <c r="A22" s="172"/>
      <c r="B22" s="172"/>
      <c r="C22" s="172"/>
      <c r="D22" s="172"/>
      <c r="E22" s="175"/>
      <c r="F22" s="175"/>
      <c r="G22" s="178"/>
      <c r="H22" s="178"/>
      <c r="I22" s="181"/>
      <c r="J22" s="181"/>
      <c r="K22" s="56"/>
      <c r="L22" s="56"/>
      <c r="M22" s="56"/>
      <c r="N22" s="56"/>
      <c r="O22" s="57"/>
      <c r="P22" s="58"/>
      <c r="Q22" s="59"/>
      <c r="R22" s="59"/>
      <c r="S22" s="60"/>
      <c r="T22" s="60"/>
    </row>
    <row r="23" spans="1:20" ht="10.5" customHeight="1">
      <c r="A23" s="173"/>
      <c r="B23" s="173"/>
      <c r="C23" s="173"/>
      <c r="D23" s="173"/>
      <c r="E23" s="176"/>
      <c r="F23" s="176"/>
      <c r="G23" s="179"/>
      <c r="H23" s="179"/>
      <c r="I23" s="181"/>
      <c r="J23" s="181"/>
      <c r="K23" s="61"/>
      <c r="L23" s="61"/>
      <c r="M23" s="61"/>
      <c r="N23" s="61"/>
      <c r="O23" s="62"/>
      <c r="P23" s="63"/>
      <c r="Q23" s="64"/>
      <c r="R23" s="64"/>
      <c r="S23" s="65"/>
      <c r="T23" s="65"/>
    </row>
    <row r="24" spans="1:20" ht="10.5" customHeight="1">
      <c r="A24" s="174"/>
      <c r="B24" s="174"/>
      <c r="C24" s="174"/>
      <c r="D24" s="174"/>
      <c r="E24" s="177"/>
      <c r="F24" s="177"/>
      <c r="G24" s="180"/>
      <c r="H24" s="180"/>
      <c r="I24" s="181"/>
      <c r="J24" s="181"/>
      <c r="K24" s="67"/>
      <c r="L24" s="67"/>
      <c r="M24" s="67"/>
      <c r="N24" s="67"/>
      <c r="O24" s="68"/>
      <c r="P24" s="69"/>
      <c r="Q24" s="70"/>
      <c r="R24" s="70"/>
      <c r="S24" s="70"/>
      <c r="T24" s="70"/>
    </row>
    <row r="25" spans="1:20" ht="10.5" customHeight="1">
      <c r="A25" s="172"/>
      <c r="B25" s="172"/>
      <c r="C25" s="172"/>
      <c r="D25" s="172"/>
      <c r="E25" s="172"/>
      <c r="F25" s="175"/>
      <c r="G25" s="178"/>
      <c r="H25" s="178"/>
      <c r="I25" s="181"/>
      <c r="J25" s="181"/>
      <c r="K25" s="56"/>
      <c r="L25" s="56"/>
      <c r="M25" s="56"/>
      <c r="N25" s="56"/>
      <c r="O25" s="57"/>
      <c r="P25" s="58"/>
      <c r="Q25" s="59"/>
      <c r="R25" s="59"/>
      <c r="S25" s="59"/>
      <c r="T25" s="60"/>
    </row>
    <row r="26" spans="1:20" ht="10.5" customHeight="1">
      <c r="A26" s="173"/>
      <c r="B26" s="173"/>
      <c r="C26" s="173"/>
      <c r="D26" s="173"/>
      <c r="E26" s="173"/>
      <c r="F26" s="176"/>
      <c r="G26" s="179"/>
      <c r="H26" s="179"/>
      <c r="I26" s="181"/>
      <c r="J26" s="181"/>
      <c r="K26" s="61"/>
      <c r="L26" s="61"/>
      <c r="M26" s="61"/>
      <c r="N26" s="61"/>
      <c r="O26" s="62"/>
      <c r="P26" s="63"/>
      <c r="Q26" s="64"/>
      <c r="R26" s="64"/>
      <c r="S26" s="64"/>
      <c r="T26" s="65"/>
    </row>
    <row r="27" spans="1:20" ht="10.5" customHeight="1">
      <c r="A27" s="174"/>
      <c r="B27" s="174"/>
      <c r="C27" s="174"/>
      <c r="D27" s="174"/>
      <c r="E27" s="174"/>
      <c r="F27" s="177"/>
      <c r="G27" s="180"/>
      <c r="H27" s="180"/>
      <c r="I27" s="181"/>
      <c r="J27" s="181"/>
      <c r="K27" s="66"/>
      <c r="L27" s="67"/>
      <c r="M27" s="67"/>
      <c r="N27" s="67"/>
      <c r="O27" s="68"/>
      <c r="P27" s="72"/>
      <c r="Q27" s="67"/>
      <c r="R27" s="73"/>
      <c r="S27" s="73"/>
      <c r="T27" s="73"/>
    </row>
    <row r="28" spans="1:20" ht="10.5" customHeight="1">
      <c r="A28" s="172"/>
      <c r="B28" s="172"/>
      <c r="C28" s="172"/>
      <c r="D28" s="172"/>
      <c r="E28" s="172"/>
      <c r="F28" s="175"/>
      <c r="G28" s="178"/>
      <c r="H28" s="178"/>
      <c r="I28" s="181"/>
      <c r="J28" s="181"/>
      <c r="K28" s="56"/>
      <c r="L28" s="56"/>
      <c r="M28" s="56"/>
      <c r="N28" s="56"/>
      <c r="O28" s="57"/>
      <c r="P28" s="58"/>
      <c r="Q28" s="59"/>
      <c r="R28" s="59"/>
      <c r="S28" s="59"/>
      <c r="T28" s="60"/>
    </row>
    <row r="29" spans="1:20" ht="10.5" customHeight="1">
      <c r="A29" s="173"/>
      <c r="B29" s="173"/>
      <c r="C29" s="173"/>
      <c r="D29" s="173"/>
      <c r="E29" s="173"/>
      <c r="F29" s="176"/>
      <c r="G29" s="179"/>
      <c r="H29" s="179"/>
      <c r="I29" s="181"/>
      <c r="J29" s="181"/>
      <c r="K29" s="61"/>
      <c r="L29" s="61"/>
      <c r="M29" s="61"/>
      <c r="N29" s="61"/>
      <c r="O29" s="62"/>
      <c r="P29" s="63"/>
      <c r="Q29" s="64"/>
      <c r="R29" s="64"/>
      <c r="S29" s="64"/>
      <c r="T29" s="65"/>
    </row>
    <row r="30" spans="1:20" ht="10.5" customHeight="1">
      <c r="A30" s="174"/>
      <c r="B30" s="174"/>
      <c r="C30" s="174"/>
      <c r="D30" s="174"/>
      <c r="E30" s="174"/>
      <c r="F30" s="177"/>
      <c r="G30" s="180"/>
      <c r="H30" s="180"/>
      <c r="I30" s="181"/>
      <c r="J30" s="181"/>
      <c r="K30" s="67"/>
      <c r="L30" s="67"/>
      <c r="M30" s="67"/>
      <c r="N30" s="67"/>
      <c r="O30" s="68"/>
      <c r="P30" s="72"/>
      <c r="Q30" s="67"/>
      <c r="R30" s="73"/>
      <c r="S30" s="73"/>
      <c r="T30" s="73"/>
    </row>
    <row r="31" spans="1:20" ht="10.5" customHeight="1">
      <c r="A31" s="172"/>
      <c r="B31" s="172"/>
      <c r="C31" s="172"/>
      <c r="D31" s="172"/>
      <c r="E31" s="172"/>
      <c r="F31" s="175"/>
      <c r="G31" s="178"/>
      <c r="H31" s="178"/>
      <c r="I31" s="181"/>
      <c r="J31" s="181"/>
      <c r="K31" s="56"/>
      <c r="L31" s="56"/>
      <c r="M31" s="56"/>
      <c r="N31" s="56"/>
      <c r="O31" s="57"/>
      <c r="P31" s="58"/>
      <c r="Q31" s="59"/>
      <c r="R31" s="59"/>
      <c r="S31" s="59"/>
      <c r="T31" s="60"/>
    </row>
    <row r="32" spans="1:20" ht="10.5" customHeight="1">
      <c r="A32" s="173"/>
      <c r="B32" s="173"/>
      <c r="C32" s="173"/>
      <c r="D32" s="173"/>
      <c r="E32" s="173"/>
      <c r="F32" s="176"/>
      <c r="G32" s="179"/>
      <c r="H32" s="179"/>
      <c r="I32" s="181"/>
      <c r="J32" s="181"/>
      <c r="K32" s="61"/>
      <c r="L32" s="61"/>
      <c r="M32" s="61"/>
      <c r="N32" s="61"/>
      <c r="O32" s="62"/>
      <c r="P32" s="63"/>
      <c r="Q32" s="64"/>
      <c r="R32" s="64"/>
      <c r="S32" s="64"/>
      <c r="T32" s="65"/>
    </row>
    <row r="33" spans="1:20" ht="10.5" customHeight="1">
      <c r="A33" s="174"/>
      <c r="B33" s="174"/>
      <c r="C33" s="174"/>
      <c r="D33" s="174"/>
      <c r="E33" s="174"/>
      <c r="F33" s="177"/>
      <c r="G33" s="180"/>
      <c r="H33" s="180"/>
      <c r="I33" s="181"/>
      <c r="J33" s="181"/>
      <c r="K33" s="67"/>
      <c r="L33" s="67"/>
      <c r="M33" s="67"/>
      <c r="N33" s="67"/>
      <c r="O33" s="68"/>
      <c r="P33" s="72"/>
      <c r="Q33" s="67"/>
      <c r="R33" s="73"/>
      <c r="S33" s="73"/>
      <c r="T33" s="73"/>
    </row>
    <row r="34" spans="1:20" ht="10.5" customHeight="1">
      <c r="A34" s="172"/>
      <c r="B34" s="172"/>
      <c r="C34" s="172"/>
      <c r="D34" s="172"/>
      <c r="E34" s="172"/>
      <c r="F34" s="175"/>
      <c r="G34" s="178"/>
      <c r="H34" s="178"/>
      <c r="I34" s="181"/>
      <c r="J34" s="181"/>
      <c r="K34" s="56"/>
      <c r="L34" s="56"/>
      <c r="M34" s="56"/>
      <c r="N34" s="56"/>
      <c r="O34" s="57"/>
      <c r="P34" s="58"/>
      <c r="Q34" s="59"/>
      <c r="R34" s="59"/>
      <c r="S34" s="59"/>
      <c r="T34" s="60"/>
    </row>
    <row r="35" spans="1:20" ht="10.5" customHeight="1">
      <c r="A35" s="173"/>
      <c r="B35" s="173"/>
      <c r="C35" s="173"/>
      <c r="D35" s="173"/>
      <c r="E35" s="173"/>
      <c r="F35" s="176"/>
      <c r="G35" s="179"/>
      <c r="H35" s="179"/>
      <c r="I35" s="181"/>
      <c r="J35" s="181"/>
      <c r="K35" s="61"/>
      <c r="L35" s="61"/>
      <c r="M35" s="61"/>
      <c r="N35" s="61"/>
      <c r="O35" s="62"/>
      <c r="P35" s="63"/>
      <c r="Q35" s="64"/>
      <c r="R35" s="64"/>
      <c r="S35" s="64"/>
      <c r="T35" s="65"/>
    </row>
    <row r="36" spans="1:20" ht="10.5" customHeight="1">
      <c r="A36" s="174"/>
      <c r="B36" s="174"/>
      <c r="C36" s="174"/>
      <c r="D36" s="174"/>
      <c r="E36" s="174"/>
      <c r="F36" s="177"/>
      <c r="G36" s="180"/>
      <c r="H36" s="180"/>
      <c r="I36" s="181"/>
      <c r="J36" s="181"/>
      <c r="K36" s="67"/>
      <c r="L36" s="67"/>
      <c r="M36" s="67"/>
      <c r="N36" s="67"/>
      <c r="O36" s="68"/>
      <c r="P36" s="72"/>
      <c r="Q36" s="67"/>
      <c r="R36" s="73"/>
      <c r="S36" s="73"/>
      <c r="T36" s="73"/>
    </row>
    <row r="37" spans="1:20" ht="10.5" customHeight="1">
      <c r="A37" s="172"/>
      <c r="B37" s="172"/>
      <c r="C37" s="182"/>
      <c r="D37" s="183"/>
      <c r="E37" s="183"/>
      <c r="F37" s="184"/>
      <c r="G37" s="185"/>
      <c r="H37" s="178"/>
      <c r="I37" s="181"/>
      <c r="J37" s="181"/>
      <c r="K37" s="56"/>
      <c r="L37" s="56"/>
      <c r="M37" s="56"/>
      <c r="N37" s="56"/>
      <c r="O37" s="57"/>
      <c r="P37" s="58"/>
      <c r="Q37" s="59"/>
      <c r="R37" s="59"/>
      <c r="S37" s="59"/>
      <c r="T37" s="60"/>
    </row>
    <row r="38" spans="1:20" ht="10.5" customHeight="1">
      <c r="A38" s="173"/>
      <c r="B38" s="173"/>
      <c r="C38" s="182"/>
      <c r="D38" s="183"/>
      <c r="E38" s="183"/>
      <c r="F38" s="184"/>
      <c r="G38" s="185"/>
      <c r="H38" s="179"/>
      <c r="I38" s="181"/>
      <c r="J38" s="181"/>
      <c r="K38" s="61"/>
      <c r="L38" s="61"/>
      <c r="M38" s="61"/>
      <c r="N38" s="61"/>
      <c r="O38" s="62"/>
      <c r="P38" s="63"/>
      <c r="Q38" s="64"/>
      <c r="R38" s="64"/>
      <c r="S38" s="64"/>
      <c r="T38" s="65"/>
    </row>
    <row r="39" spans="1:20" ht="10.5" customHeight="1">
      <c r="A39" s="174"/>
      <c r="B39" s="174"/>
      <c r="C39" s="182"/>
      <c r="D39" s="183"/>
      <c r="E39" s="183"/>
      <c r="F39" s="184"/>
      <c r="G39" s="185"/>
      <c r="H39" s="180"/>
      <c r="I39" s="181"/>
      <c r="J39" s="181"/>
      <c r="K39" s="67"/>
      <c r="L39" s="67"/>
      <c r="M39" s="67"/>
      <c r="N39" s="67"/>
      <c r="O39" s="68"/>
      <c r="P39" s="72"/>
      <c r="Q39" s="67"/>
      <c r="R39" s="73"/>
      <c r="S39" s="73"/>
      <c r="T39" s="73"/>
    </row>
    <row r="40" spans="1:20" ht="10.5" customHeight="1">
      <c r="A40" s="172"/>
      <c r="B40" s="172"/>
      <c r="C40" s="182"/>
      <c r="D40" s="183"/>
      <c r="E40" s="183"/>
      <c r="F40" s="184"/>
      <c r="G40" s="185"/>
      <c r="H40" s="178"/>
      <c r="I40" s="181"/>
      <c r="J40" s="181"/>
      <c r="K40" s="56"/>
      <c r="L40" s="56"/>
      <c r="M40" s="56"/>
      <c r="N40" s="56"/>
      <c r="O40" s="57"/>
      <c r="P40" s="58"/>
      <c r="Q40" s="59"/>
      <c r="R40" s="59"/>
      <c r="S40" s="59"/>
      <c r="T40" s="60"/>
    </row>
    <row r="41" spans="1:20" ht="10.5" customHeight="1">
      <c r="A41" s="173"/>
      <c r="B41" s="173"/>
      <c r="C41" s="182"/>
      <c r="D41" s="183"/>
      <c r="E41" s="183"/>
      <c r="F41" s="184"/>
      <c r="G41" s="185"/>
      <c r="H41" s="179"/>
      <c r="I41" s="181"/>
      <c r="J41" s="181"/>
      <c r="K41" s="61"/>
      <c r="L41" s="61"/>
      <c r="M41" s="61"/>
      <c r="N41" s="61"/>
      <c r="O41" s="62"/>
      <c r="P41" s="63"/>
      <c r="Q41" s="64"/>
      <c r="R41" s="64"/>
      <c r="S41" s="64"/>
      <c r="T41" s="65"/>
    </row>
    <row r="42" spans="1:20" ht="10.5" customHeight="1">
      <c r="A42" s="174"/>
      <c r="B42" s="174"/>
      <c r="C42" s="182"/>
      <c r="D42" s="183"/>
      <c r="E42" s="183"/>
      <c r="F42" s="184"/>
      <c r="G42" s="185"/>
      <c r="H42" s="180"/>
      <c r="I42" s="181"/>
      <c r="J42" s="181"/>
      <c r="K42" s="67"/>
      <c r="L42" s="67"/>
      <c r="M42" s="67"/>
      <c r="N42" s="67"/>
      <c r="O42" s="68"/>
      <c r="P42" s="72"/>
      <c r="Q42" s="67"/>
      <c r="R42" s="73"/>
      <c r="S42" s="73"/>
      <c r="T42" s="73"/>
    </row>
    <row r="43" spans="1:20" ht="10.5" customHeight="1">
      <c r="A43" s="172"/>
      <c r="B43" s="172"/>
      <c r="C43" s="182"/>
      <c r="D43" s="183"/>
      <c r="E43" s="183"/>
      <c r="F43" s="184"/>
      <c r="G43" s="186"/>
      <c r="H43" s="178"/>
      <c r="I43" s="181"/>
      <c r="J43" s="181"/>
      <c r="K43" s="56"/>
      <c r="L43" s="56"/>
      <c r="M43" s="56"/>
      <c r="N43" s="56"/>
      <c r="O43" s="57"/>
      <c r="P43" s="58"/>
      <c r="Q43" s="59"/>
      <c r="R43" s="59"/>
      <c r="S43" s="59"/>
      <c r="T43" s="60"/>
    </row>
    <row r="44" spans="1:20" ht="10.5" customHeight="1">
      <c r="A44" s="173"/>
      <c r="B44" s="173"/>
      <c r="C44" s="182"/>
      <c r="D44" s="183"/>
      <c r="E44" s="183"/>
      <c r="F44" s="184"/>
      <c r="G44" s="187"/>
      <c r="H44" s="179"/>
      <c r="I44" s="181"/>
      <c r="J44" s="181"/>
      <c r="K44" s="61"/>
      <c r="L44" s="61"/>
      <c r="M44" s="61"/>
      <c r="N44" s="61"/>
      <c r="O44" s="62"/>
      <c r="P44" s="63"/>
      <c r="Q44" s="64"/>
      <c r="R44" s="64"/>
      <c r="S44" s="64"/>
      <c r="T44" s="65"/>
    </row>
    <row r="45" spans="1:20" ht="10.5" customHeight="1">
      <c r="A45" s="174"/>
      <c r="B45" s="174"/>
      <c r="C45" s="182"/>
      <c r="D45" s="183"/>
      <c r="E45" s="183"/>
      <c r="F45" s="184"/>
      <c r="G45" s="188"/>
      <c r="H45" s="180"/>
      <c r="I45" s="181"/>
      <c r="J45" s="181"/>
      <c r="K45" s="67"/>
      <c r="L45" s="67"/>
      <c r="M45" s="67"/>
      <c r="N45" s="67"/>
      <c r="O45" s="68"/>
      <c r="P45" s="72"/>
      <c r="Q45" s="67"/>
      <c r="R45" s="73"/>
      <c r="S45" s="73"/>
      <c r="T45" s="73"/>
    </row>
    <row r="46" spans="1:20" ht="10.5" customHeight="1">
      <c r="A46" s="172"/>
      <c r="B46" s="172"/>
      <c r="C46" s="182"/>
      <c r="D46" s="183"/>
      <c r="E46" s="183"/>
      <c r="F46" s="184"/>
      <c r="G46" s="189"/>
      <c r="H46" s="178"/>
      <c r="I46" s="181"/>
      <c r="J46" s="181"/>
      <c r="K46" s="56"/>
      <c r="L46" s="56"/>
      <c r="M46" s="56"/>
      <c r="N46" s="56"/>
      <c r="O46" s="57"/>
      <c r="P46" s="58"/>
      <c r="Q46" s="59"/>
      <c r="R46" s="59"/>
      <c r="S46" s="59"/>
      <c r="T46" s="60"/>
    </row>
    <row r="47" spans="1:20" ht="10.5" customHeight="1">
      <c r="A47" s="173"/>
      <c r="B47" s="173"/>
      <c r="C47" s="182"/>
      <c r="D47" s="183"/>
      <c r="E47" s="183"/>
      <c r="F47" s="184"/>
      <c r="G47" s="190"/>
      <c r="H47" s="179"/>
      <c r="I47" s="181"/>
      <c r="J47" s="181"/>
      <c r="K47" s="61"/>
      <c r="L47" s="61"/>
      <c r="M47" s="61"/>
      <c r="N47" s="61"/>
      <c r="O47" s="62"/>
      <c r="P47" s="63"/>
      <c r="Q47" s="64"/>
      <c r="R47" s="64"/>
      <c r="S47" s="64"/>
      <c r="T47" s="65"/>
    </row>
    <row r="48" spans="1:20" ht="10.5" customHeight="1">
      <c r="A48" s="174"/>
      <c r="B48" s="174"/>
      <c r="C48" s="182"/>
      <c r="D48" s="183"/>
      <c r="E48" s="183"/>
      <c r="F48" s="184"/>
      <c r="G48" s="191"/>
      <c r="H48" s="180"/>
      <c r="I48" s="181"/>
      <c r="J48" s="181"/>
      <c r="K48" s="67"/>
      <c r="L48" s="67"/>
      <c r="M48" s="67"/>
      <c r="N48" s="67"/>
      <c r="O48" s="68"/>
      <c r="P48" s="72"/>
      <c r="Q48" s="67"/>
      <c r="R48" s="73"/>
      <c r="S48" s="73"/>
      <c r="T48" s="73"/>
    </row>
    <row r="49" spans="1:20" ht="10.5" customHeight="1">
      <c r="A49" s="172"/>
      <c r="B49" s="172"/>
      <c r="C49" s="172"/>
      <c r="D49" s="172"/>
      <c r="E49" s="172"/>
      <c r="F49" s="175"/>
      <c r="G49" s="178"/>
      <c r="H49" s="178"/>
      <c r="I49" s="181"/>
      <c r="J49" s="181"/>
      <c r="K49" s="56"/>
      <c r="L49" s="56"/>
      <c r="M49" s="56"/>
      <c r="N49" s="56"/>
      <c r="O49" s="57"/>
      <c r="P49" s="58"/>
      <c r="Q49" s="59"/>
      <c r="R49" s="59"/>
      <c r="S49" s="60"/>
      <c r="T49" s="60"/>
    </row>
    <row r="50" spans="1:20" ht="10.5" customHeight="1">
      <c r="A50" s="173"/>
      <c r="B50" s="173"/>
      <c r="C50" s="173"/>
      <c r="D50" s="173"/>
      <c r="E50" s="173"/>
      <c r="F50" s="176"/>
      <c r="G50" s="179"/>
      <c r="H50" s="179"/>
      <c r="I50" s="181"/>
      <c r="J50" s="181"/>
      <c r="K50" s="61"/>
      <c r="L50" s="61"/>
      <c r="M50" s="61"/>
      <c r="N50" s="61"/>
      <c r="O50" s="62"/>
      <c r="P50" s="63"/>
      <c r="Q50" s="64"/>
      <c r="R50" s="64"/>
      <c r="S50" s="65"/>
      <c r="T50" s="65"/>
    </row>
    <row r="51" spans="1:20" ht="10.5" customHeight="1">
      <c r="A51" s="174"/>
      <c r="B51" s="174"/>
      <c r="C51" s="174"/>
      <c r="D51" s="174"/>
      <c r="E51" s="174"/>
      <c r="F51" s="177"/>
      <c r="G51" s="180"/>
      <c r="H51" s="180"/>
      <c r="I51" s="181"/>
      <c r="J51" s="181"/>
      <c r="K51" s="66"/>
      <c r="L51" s="67"/>
      <c r="M51" s="67"/>
      <c r="N51" s="67"/>
      <c r="O51" s="68"/>
      <c r="P51" s="69"/>
      <c r="Q51" s="70"/>
      <c r="R51" s="70"/>
      <c r="S51" s="70"/>
      <c r="T51" s="70"/>
    </row>
    <row r="52" spans="1:20" ht="10.5" customHeight="1">
      <c r="A52" s="172"/>
      <c r="B52" s="172"/>
      <c r="C52" s="172"/>
      <c r="D52" s="172"/>
      <c r="E52" s="172"/>
      <c r="F52" s="175"/>
      <c r="G52" s="178"/>
      <c r="H52" s="178"/>
      <c r="I52" s="181"/>
      <c r="J52" s="181"/>
      <c r="K52" s="56"/>
      <c r="L52" s="56"/>
      <c r="M52" s="56"/>
      <c r="N52" s="56"/>
      <c r="O52" s="57"/>
      <c r="P52" s="58"/>
      <c r="Q52" s="59"/>
      <c r="R52" s="59"/>
      <c r="S52" s="60"/>
      <c r="T52" s="60"/>
    </row>
    <row r="53" spans="1:20" ht="10.5" customHeight="1">
      <c r="A53" s="173"/>
      <c r="B53" s="173"/>
      <c r="C53" s="173"/>
      <c r="D53" s="173"/>
      <c r="E53" s="173"/>
      <c r="F53" s="176"/>
      <c r="G53" s="179"/>
      <c r="H53" s="179"/>
      <c r="I53" s="181"/>
      <c r="J53" s="181"/>
      <c r="K53" s="61"/>
      <c r="L53" s="61"/>
      <c r="M53" s="61"/>
      <c r="N53" s="61"/>
      <c r="O53" s="62"/>
      <c r="P53" s="63"/>
      <c r="Q53" s="64"/>
      <c r="R53" s="64"/>
      <c r="S53" s="65"/>
      <c r="T53" s="65"/>
    </row>
    <row r="54" spans="1:20" ht="10.5" customHeight="1">
      <c r="A54" s="174"/>
      <c r="B54" s="174"/>
      <c r="C54" s="174"/>
      <c r="D54" s="174"/>
      <c r="E54" s="174"/>
      <c r="F54" s="177"/>
      <c r="G54" s="180"/>
      <c r="H54" s="180"/>
      <c r="I54" s="181"/>
      <c r="J54" s="181"/>
      <c r="K54" s="67"/>
      <c r="L54" s="67"/>
      <c r="M54" s="67"/>
      <c r="N54" s="67"/>
      <c r="O54" s="68"/>
      <c r="P54" s="69"/>
      <c r="Q54" s="70"/>
      <c r="R54" s="70"/>
      <c r="S54" s="70"/>
      <c r="T54" s="70"/>
    </row>
    <row r="55" spans="1:20" ht="10.5" customHeight="1">
      <c r="A55" s="172"/>
      <c r="B55" s="172"/>
      <c r="C55" s="172"/>
      <c r="D55" s="172"/>
      <c r="E55" s="172"/>
      <c r="F55" s="175"/>
      <c r="G55" s="178"/>
      <c r="H55" s="178"/>
      <c r="I55" s="181"/>
      <c r="J55" s="181"/>
      <c r="K55" s="56"/>
      <c r="L55" s="56"/>
      <c r="M55" s="56"/>
      <c r="N55" s="56"/>
      <c r="O55" s="57"/>
      <c r="P55" s="58"/>
      <c r="Q55" s="59"/>
      <c r="R55" s="59"/>
      <c r="S55" s="60"/>
      <c r="T55" s="60"/>
    </row>
    <row r="56" spans="1:20" ht="10.5" customHeight="1">
      <c r="A56" s="173"/>
      <c r="B56" s="173"/>
      <c r="C56" s="173"/>
      <c r="D56" s="173"/>
      <c r="E56" s="173"/>
      <c r="F56" s="176"/>
      <c r="G56" s="179"/>
      <c r="H56" s="179"/>
      <c r="I56" s="181"/>
      <c r="J56" s="181"/>
      <c r="K56" s="61"/>
      <c r="L56" s="61"/>
      <c r="M56" s="61"/>
      <c r="N56" s="61"/>
      <c r="O56" s="62"/>
      <c r="P56" s="63"/>
      <c r="Q56" s="64"/>
      <c r="R56" s="64"/>
      <c r="S56" s="65"/>
      <c r="T56" s="65"/>
    </row>
    <row r="57" spans="1:20" ht="10.5" customHeight="1">
      <c r="A57" s="174"/>
      <c r="B57" s="174"/>
      <c r="C57" s="174"/>
      <c r="D57" s="174"/>
      <c r="E57" s="174"/>
      <c r="F57" s="177"/>
      <c r="G57" s="180"/>
      <c r="H57" s="180"/>
      <c r="I57" s="181"/>
      <c r="J57" s="181"/>
      <c r="K57" s="67"/>
      <c r="L57" s="67"/>
      <c r="M57" s="67"/>
      <c r="N57" s="67"/>
      <c r="O57" s="68"/>
      <c r="P57" s="69"/>
      <c r="Q57" s="70"/>
      <c r="R57" s="70"/>
      <c r="S57" s="70"/>
      <c r="T57" s="70"/>
    </row>
    <row r="58" spans="1:20" ht="10.5" customHeight="1">
      <c r="A58" s="172"/>
      <c r="B58" s="172"/>
      <c r="C58" s="172"/>
      <c r="D58" s="172"/>
      <c r="E58" s="172"/>
      <c r="F58" s="175"/>
      <c r="G58" s="178"/>
      <c r="H58" s="178"/>
      <c r="I58" s="181"/>
      <c r="J58" s="181"/>
      <c r="K58" s="56"/>
      <c r="L58" s="56"/>
      <c r="M58" s="56"/>
      <c r="N58" s="56"/>
      <c r="O58" s="57"/>
      <c r="P58" s="58"/>
      <c r="Q58" s="59"/>
      <c r="R58" s="59"/>
      <c r="S58" s="60"/>
      <c r="T58" s="60"/>
    </row>
    <row r="59" spans="1:20" ht="10.5" customHeight="1">
      <c r="A59" s="173"/>
      <c r="B59" s="173"/>
      <c r="C59" s="173"/>
      <c r="D59" s="173"/>
      <c r="E59" s="173"/>
      <c r="F59" s="176"/>
      <c r="G59" s="179"/>
      <c r="H59" s="179"/>
      <c r="I59" s="181"/>
      <c r="J59" s="181"/>
      <c r="K59" s="61"/>
      <c r="L59" s="61"/>
      <c r="M59" s="61"/>
      <c r="N59" s="61"/>
      <c r="O59" s="62"/>
      <c r="P59" s="63"/>
      <c r="Q59" s="64"/>
      <c r="R59" s="64"/>
      <c r="S59" s="65"/>
      <c r="T59" s="65"/>
    </row>
    <row r="60" spans="1:20" ht="10.5" customHeight="1">
      <c r="A60" s="174"/>
      <c r="B60" s="174"/>
      <c r="C60" s="174"/>
      <c r="D60" s="174"/>
      <c r="E60" s="174"/>
      <c r="F60" s="177"/>
      <c r="G60" s="180"/>
      <c r="H60" s="180"/>
      <c r="I60" s="181"/>
      <c r="J60" s="181"/>
      <c r="K60" s="67"/>
      <c r="L60" s="67"/>
      <c r="M60" s="67"/>
      <c r="N60" s="67"/>
      <c r="O60" s="68"/>
      <c r="P60" s="69"/>
      <c r="Q60" s="70"/>
      <c r="R60" s="70"/>
      <c r="S60" s="70"/>
      <c r="T60" s="70"/>
    </row>
    <row r="61" spans="1:20" ht="10.5" customHeight="1">
      <c r="A61" s="172"/>
      <c r="B61" s="172"/>
      <c r="C61" s="172"/>
      <c r="D61" s="172"/>
      <c r="E61" s="175"/>
      <c r="F61" s="175"/>
      <c r="G61" s="178"/>
      <c r="H61" s="178"/>
      <c r="I61" s="181"/>
      <c r="J61" s="181"/>
      <c r="K61" s="56"/>
      <c r="L61" s="56"/>
      <c r="M61" s="56"/>
      <c r="N61" s="56"/>
      <c r="O61" s="57"/>
      <c r="P61" s="58"/>
      <c r="Q61" s="59"/>
      <c r="R61" s="59"/>
      <c r="S61" s="60"/>
      <c r="T61" s="60"/>
    </row>
    <row r="62" spans="1:20" ht="10.5" customHeight="1">
      <c r="A62" s="173"/>
      <c r="B62" s="173"/>
      <c r="C62" s="173"/>
      <c r="D62" s="173"/>
      <c r="E62" s="176"/>
      <c r="F62" s="176"/>
      <c r="G62" s="179"/>
      <c r="H62" s="179"/>
      <c r="I62" s="181"/>
      <c r="J62" s="181"/>
      <c r="K62" s="61"/>
      <c r="L62" s="61"/>
      <c r="M62" s="61"/>
      <c r="N62" s="61"/>
      <c r="O62" s="62"/>
      <c r="P62" s="71"/>
      <c r="Q62" s="64"/>
      <c r="R62" s="64"/>
      <c r="S62" s="64"/>
      <c r="T62" s="64"/>
    </row>
    <row r="63" spans="1:20" ht="10.5" customHeight="1">
      <c r="A63" s="174"/>
      <c r="B63" s="174"/>
      <c r="C63" s="174"/>
      <c r="D63" s="174"/>
      <c r="E63" s="177"/>
      <c r="F63" s="177"/>
      <c r="G63" s="180"/>
      <c r="H63" s="180"/>
      <c r="I63" s="181"/>
      <c r="J63" s="181"/>
      <c r="K63" s="67"/>
      <c r="L63" s="67"/>
      <c r="M63" s="67"/>
      <c r="N63" s="67"/>
      <c r="O63" s="68"/>
      <c r="P63" s="69"/>
      <c r="Q63" s="70"/>
      <c r="R63" s="70"/>
      <c r="S63" s="70"/>
      <c r="T63" s="70"/>
    </row>
    <row r="64" spans="1:20" ht="10.5" customHeight="1">
      <c r="A64" s="172"/>
      <c r="B64" s="172"/>
      <c r="C64" s="172"/>
      <c r="D64" s="172"/>
      <c r="E64" s="175"/>
      <c r="F64" s="175"/>
      <c r="G64" s="178"/>
      <c r="H64" s="178"/>
      <c r="I64" s="181"/>
      <c r="J64" s="181"/>
      <c r="K64" s="56"/>
      <c r="L64" s="56"/>
      <c r="M64" s="56"/>
      <c r="N64" s="56"/>
      <c r="O64" s="57"/>
      <c r="P64" s="58"/>
      <c r="Q64" s="59"/>
      <c r="R64" s="59"/>
      <c r="S64" s="60"/>
      <c r="T64" s="60"/>
    </row>
    <row r="65" spans="1:20" ht="10.5" customHeight="1">
      <c r="A65" s="173"/>
      <c r="B65" s="173"/>
      <c r="C65" s="173"/>
      <c r="D65" s="173"/>
      <c r="E65" s="176"/>
      <c r="F65" s="176"/>
      <c r="G65" s="179"/>
      <c r="H65" s="179"/>
      <c r="I65" s="181"/>
      <c r="J65" s="181"/>
      <c r="K65" s="61"/>
      <c r="L65" s="61"/>
      <c r="M65" s="61"/>
      <c r="N65" s="61"/>
      <c r="O65" s="62"/>
      <c r="P65" s="63"/>
      <c r="Q65" s="64"/>
      <c r="R65" s="64"/>
      <c r="S65" s="65"/>
      <c r="T65" s="65"/>
    </row>
    <row r="66" spans="1:20" ht="10.5" customHeight="1">
      <c r="A66" s="174"/>
      <c r="B66" s="174"/>
      <c r="C66" s="174"/>
      <c r="D66" s="174"/>
      <c r="E66" s="177"/>
      <c r="F66" s="177"/>
      <c r="G66" s="180"/>
      <c r="H66" s="180"/>
      <c r="I66" s="181"/>
      <c r="J66" s="181"/>
      <c r="K66" s="67"/>
      <c r="L66" s="67"/>
      <c r="M66" s="67"/>
      <c r="N66" s="67"/>
      <c r="O66" s="68"/>
      <c r="P66" s="69"/>
      <c r="Q66" s="70"/>
      <c r="R66" s="70"/>
      <c r="S66" s="70"/>
      <c r="T66" s="70"/>
    </row>
    <row r="67" spans="1:20" ht="10.5" customHeight="1">
      <c r="A67" s="172"/>
      <c r="B67" s="172"/>
      <c r="C67" s="172"/>
      <c r="D67" s="172"/>
      <c r="E67" s="172"/>
      <c r="F67" s="175"/>
      <c r="G67" s="178"/>
      <c r="H67" s="178"/>
      <c r="I67" s="181"/>
      <c r="J67" s="181"/>
      <c r="K67" s="56"/>
      <c r="L67" s="56"/>
      <c r="M67" s="56"/>
      <c r="N67" s="56"/>
      <c r="O67" s="57"/>
      <c r="P67" s="58"/>
      <c r="Q67" s="59"/>
      <c r="R67" s="59"/>
      <c r="S67" s="59"/>
      <c r="T67" s="60"/>
    </row>
    <row r="68" spans="1:20" ht="10.5" customHeight="1">
      <c r="A68" s="173"/>
      <c r="B68" s="173"/>
      <c r="C68" s="173"/>
      <c r="D68" s="173"/>
      <c r="E68" s="173"/>
      <c r="F68" s="176"/>
      <c r="G68" s="179"/>
      <c r="H68" s="179"/>
      <c r="I68" s="181"/>
      <c r="J68" s="181"/>
      <c r="K68" s="61"/>
      <c r="L68" s="61"/>
      <c r="M68" s="61"/>
      <c r="N68" s="61"/>
      <c r="O68" s="62"/>
      <c r="P68" s="63"/>
      <c r="Q68" s="64"/>
      <c r="R68" s="64"/>
      <c r="S68" s="64"/>
      <c r="T68" s="65"/>
    </row>
    <row r="69" spans="1:20" ht="10.5" customHeight="1">
      <c r="A69" s="174"/>
      <c r="B69" s="174"/>
      <c r="C69" s="174"/>
      <c r="D69" s="174"/>
      <c r="E69" s="174"/>
      <c r="F69" s="177"/>
      <c r="G69" s="180"/>
      <c r="H69" s="180"/>
      <c r="I69" s="181"/>
      <c r="J69" s="181"/>
      <c r="K69" s="66"/>
      <c r="L69" s="67"/>
      <c r="M69" s="67"/>
      <c r="N69" s="67"/>
      <c r="O69" s="68"/>
      <c r="P69" s="72"/>
      <c r="Q69" s="67"/>
      <c r="R69" s="73"/>
      <c r="S69" s="73"/>
      <c r="T69" s="73"/>
    </row>
    <row r="70" spans="1:20" ht="10.5" customHeight="1">
      <c r="A70" s="172"/>
      <c r="B70" s="172"/>
      <c r="C70" s="172"/>
      <c r="D70" s="172"/>
      <c r="E70" s="172"/>
      <c r="F70" s="175"/>
      <c r="G70" s="178"/>
      <c r="H70" s="178"/>
      <c r="I70" s="181"/>
      <c r="J70" s="181"/>
      <c r="K70" s="56"/>
      <c r="L70" s="56"/>
      <c r="M70" s="56"/>
      <c r="N70" s="56"/>
      <c r="O70" s="57"/>
      <c r="P70" s="58"/>
      <c r="Q70" s="59"/>
      <c r="R70" s="59"/>
      <c r="S70" s="59"/>
      <c r="T70" s="60"/>
    </row>
    <row r="71" spans="1:20" ht="10.5" customHeight="1">
      <c r="A71" s="173"/>
      <c r="B71" s="173"/>
      <c r="C71" s="173"/>
      <c r="D71" s="173"/>
      <c r="E71" s="173"/>
      <c r="F71" s="176"/>
      <c r="G71" s="179"/>
      <c r="H71" s="179"/>
      <c r="I71" s="181"/>
      <c r="J71" s="181"/>
      <c r="K71" s="61"/>
      <c r="L71" s="61"/>
      <c r="M71" s="61"/>
      <c r="N71" s="61"/>
      <c r="O71" s="62"/>
      <c r="P71" s="63"/>
      <c r="Q71" s="64"/>
      <c r="R71" s="64"/>
      <c r="S71" s="64"/>
      <c r="T71" s="65"/>
    </row>
    <row r="72" spans="1:20" ht="10.5" customHeight="1">
      <c r="A72" s="174"/>
      <c r="B72" s="174"/>
      <c r="C72" s="174"/>
      <c r="D72" s="174"/>
      <c r="E72" s="174"/>
      <c r="F72" s="177"/>
      <c r="G72" s="180"/>
      <c r="H72" s="180"/>
      <c r="I72" s="181"/>
      <c r="J72" s="181"/>
      <c r="K72" s="67"/>
      <c r="L72" s="67"/>
      <c r="M72" s="67"/>
      <c r="N72" s="67"/>
      <c r="O72" s="68"/>
      <c r="P72" s="72"/>
      <c r="Q72" s="67"/>
      <c r="R72" s="73"/>
      <c r="S72" s="73"/>
      <c r="T72" s="73"/>
    </row>
    <row r="73" spans="1:20" ht="10.5" customHeight="1">
      <c r="A73" s="172"/>
      <c r="B73" s="172"/>
      <c r="C73" s="172"/>
      <c r="D73" s="172"/>
      <c r="E73" s="172"/>
      <c r="F73" s="175"/>
      <c r="G73" s="178"/>
      <c r="H73" s="178"/>
      <c r="I73" s="181"/>
      <c r="J73" s="181"/>
      <c r="K73" s="56"/>
      <c r="L73" s="56"/>
      <c r="M73" s="56"/>
      <c r="N73" s="56"/>
      <c r="O73" s="57"/>
      <c r="P73" s="58"/>
      <c r="Q73" s="59"/>
      <c r="R73" s="59"/>
      <c r="S73" s="59"/>
      <c r="T73" s="60"/>
    </row>
    <row r="74" spans="1:20" ht="10.5" customHeight="1">
      <c r="A74" s="173"/>
      <c r="B74" s="173"/>
      <c r="C74" s="173"/>
      <c r="D74" s="173"/>
      <c r="E74" s="173"/>
      <c r="F74" s="176"/>
      <c r="G74" s="179"/>
      <c r="H74" s="179"/>
      <c r="I74" s="181"/>
      <c r="J74" s="181"/>
      <c r="K74" s="61"/>
      <c r="L74" s="61"/>
      <c r="M74" s="61"/>
      <c r="N74" s="61"/>
      <c r="O74" s="62"/>
      <c r="P74" s="63"/>
      <c r="Q74" s="64"/>
      <c r="R74" s="64"/>
      <c r="S74" s="64"/>
      <c r="T74" s="65"/>
    </row>
    <row r="75" spans="1:20" ht="10.5" customHeight="1">
      <c r="A75" s="174"/>
      <c r="B75" s="174"/>
      <c r="C75" s="174"/>
      <c r="D75" s="174"/>
      <c r="E75" s="174"/>
      <c r="F75" s="177"/>
      <c r="G75" s="180"/>
      <c r="H75" s="180"/>
      <c r="I75" s="181"/>
      <c r="J75" s="181"/>
      <c r="K75" s="67"/>
      <c r="L75" s="67"/>
      <c r="M75" s="67"/>
      <c r="N75" s="67"/>
      <c r="O75" s="68"/>
      <c r="P75" s="72"/>
      <c r="Q75" s="67"/>
      <c r="R75" s="73"/>
      <c r="S75" s="73"/>
      <c r="T75" s="73"/>
    </row>
    <row r="76" spans="1:20" ht="10.5" customHeight="1">
      <c r="A76" s="172"/>
      <c r="B76" s="172"/>
      <c r="C76" s="172"/>
      <c r="D76" s="172"/>
      <c r="E76" s="172"/>
      <c r="F76" s="175"/>
      <c r="G76" s="178"/>
      <c r="H76" s="178"/>
      <c r="I76" s="181"/>
      <c r="J76" s="181"/>
      <c r="K76" s="56"/>
      <c r="L76" s="56"/>
      <c r="M76" s="56"/>
      <c r="N76" s="56"/>
      <c r="O76" s="57"/>
      <c r="P76" s="58"/>
      <c r="Q76" s="59"/>
      <c r="R76" s="59"/>
      <c r="S76" s="59"/>
      <c r="T76" s="60"/>
    </row>
    <row r="77" spans="1:20" ht="10.5" customHeight="1">
      <c r="A77" s="173"/>
      <c r="B77" s="173"/>
      <c r="C77" s="173"/>
      <c r="D77" s="173"/>
      <c r="E77" s="173"/>
      <c r="F77" s="176"/>
      <c r="G77" s="179"/>
      <c r="H77" s="179"/>
      <c r="I77" s="181"/>
      <c r="J77" s="181"/>
      <c r="K77" s="61"/>
      <c r="L77" s="61"/>
      <c r="M77" s="61"/>
      <c r="N77" s="61"/>
      <c r="O77" s="62"/>
      <c r="P77" s="63"/>
      <c r="Q77" s="64"/>
      <c r="R77" s="64"/>
      <c r="S77" s="64"/>
      <c r="T77" s="65"/>
    </row>
    <row r="78" spans="1:20" ht="10.5" customHeight="1">
      <c r="A78" s="174"/>
      <c r="B78" s="174"/>
      <c r="C78" s="174"/>
      <c r="D78" s="174"/>
      <c r="E78" s="174"/>
      <c r="F78" s="177"/>
      <c r="G78" s="180"/>
      <c r="H78" s="180"/>
      <c r="I78" s="181"/>
      <c r="J78" s="181"/>
      <c r="K78" s="67"/>
      <c r="L78" s="67"/>
      <c r="M78" s="67"/>
      <c r="N78" s="67"/>
      <c r="O78" s="68"/>
      <c r="P78" s="72"/>
      <c r="Q78" s="67"/>
      <c r="R78" s="73"/>
      <c r="S78" s="73"/>
      <c r="T78" s="73"/>
    </row>
    <row r="79" spans="1:20" ht="10.5" customHeight="1">
      <c r="A79" s="172"/>
      <c r="B79" s="172"/>
      <c r="C79" s="182"/>
      <c r="D79" s="183"/>
      <c r="E79" s="183"/>
      <c r="F79" s="184"/>
      <c r="G79" s="185"/>
      <c r="H79" s="178"/>
      <c r="I79" s="181"/>
      <c r="J79" s="181"/>
      <c r="K79" s="56"/>
      <c r="L79" s="56"/>
      <c r="M79" s="56"/>
      <c r="N79" s="56"/>
      <c r="O79" s="57"/>
      <c r="P79" s="58"/>
      <c r="Q79" s="59"/>
      <c r="R79" s="59"/>
      <c r="S79" s="59"/>
      <c r="T79" s="60"/>
    </row>
    <row r="80" spans="1:20" ht="10.5" customHeight="1">
      <c r="A80" s="173"/>
      <c r="B80" s="173"/>
      <c r="C80" s="182"/>
      <c r="D80" s="183"/>
      <c r="E80" s="183"/>
      <c r="F80" s="184"/>
      <c r="G80" s="185"/>
      <c r="H80" s="179"/>
      <c r="I80" s="181"/>
      <c r="J80" s="181"/>
      <c r="K80" s="61"/>
      <c r="L80" s="61"/>
      <c r="M80" s="61"/>
      <c r="N80" s="61"/>
      <c r="O80" s="62"/>
      <c r="P80" s="63"/>
      <c r="Q80" s="64"/>
      <c r="R80" s="64"/>
      <c r="S80" s="64"/>
      <c r="T80" s="65"/>
    </row>
    <row r="81" spans="1:20" ht="10.5" customHeight="1">
      <c r="A81" s="174"/>
      <c r="B81" s="174"/>
      <c r="C81" s="182"/>
      <c r="D81" s="183"/>
      <c r="E81" s="183"/>
      <c r="F81" s="184"/>
      <c r="G81" s="185"/>
      <c r="H81" s="180"/>
      <c r="I81" s="181"/>
      <c r="J81" s="181"/>
      <c r="K81" s="67"/>
      <c r="L81" s="67"/>
      <c r="M81" s="67"/>
      <c r="N81" s="67"/>
      <c r="O81" s="68"/>
      <c r="P81" s="72"/>
      <c r="Q81" s="67"/>
      <c r="R81" s="73"/>
      <c r="S81" s="73"/>
      <c r="T81" s="73"/>
    </row>
    <row r="82" spans="1:20" ht="10.5" customHeight="1">
      <c r="A82" s="172"/>
      <c r="B82" s="172"/>
      <c r="C82" s="182"/>
      <c r="D82" s="183"/>
      <c r="E82" s="183"/>
      <c r="F82" s="184"/>
      <c r="G82" s="185"/>
      <c r="H82" s="178"/>
      <c r="I82" s="181"/>
      <c r="J82" s="181"/>
      <c r="K82" s="56"/>
      <c r="L82" s="56"/>
      <c r="M82" s="56"/>
      <c r="N82" s="56"/>
      <c r="O82" s="57"/>
      <c r="P82" s="58"/>
      <c r="Q82" s="59"/>
      <c r="R82" s="59"/>
      <c r="S82" s="59"/>
      <c r="T82" s="60"/>
    </row>
    <row r="83" spans="1:20" ht="13.5">
      <c r="A83" s="173"/>
      <c r="B83" s="173"/>
      <c r="C83" s="182"/>
      <c r="D83" s="183"/>
      <c r="E83" s="183"/>
      <c r="F83" s="184"/>
      <c r="G83" s="185"/>
      <c r="H83" s="179"/>
      <c r="I83" s="181"/>
      <c r="J83" s="181"/>
      <c r="K83" s="61"/>
      <c r="L83" s="61"/>
      <c r="M83" s="61"/>
      <c r="N83" s="61"/>
      <c r="O83" s="62"/>
      <c r="P83" s="63"/>
      <c r="Q83" s="64"/>
      <c r="R83" s="64"/>
      <c r="S83" s="64"/>
      <c r="T83" s="65"/>
    </row>
    <row r="84" spans="1:20" ht="13.5">
      <c r="A84" s="174"/>
      <c r="B84" s="174"/>
      <c r="C84" s="182"/>
      <c r="D84" s="183"/>
      <c r="E84" s="183"/>
      <c r="F84" s="184"/>
      <c r="G84" s="185"/>
      <c r="H84" s="180"/>
      <c r="I84" s="181"/>
      <c r="J84" s="181"/>
      <c r="K84" s="67"/>
      <c r="L84" s="67"/>
      <c r="M84" s="67"/>
      <c r="N84" s="67"/>
      <c r="O84" s="68"/>
      <c r="P84" s="72"/>
      <c r="Q84" s="67"/>
      <c r="R84" s="73"/>
      <c r="S84" s="73"/>
      <c r="T84" s="73"/>
    </row>
    <row r="85" spans="1:20" ht="13.5">
      <c r="A85" s="172"/>
      <c r="B85" s="172"/>
      <c r="C85" s="182"/>
      <c r="D85" s="183"/>
      <c r="E85" s="183"/>
      <c r="F85" s="184"/>
      <c r="G85" s="186"/>
      <c r="H85" s="178"/>
      <c r="I85" s="181"/>
      <c r="J85" s="181"/>
      <c r="K85" s="56"/>
      <c r="L85" s="56"/>
      <c r="M85" s="56"/>
      <c r="N85" s="56"/>
      <c r="O85" s="57"/>
      <c r="P85" s="58"/>
      <c r="Q85" s="59"/>
      <c r="R85" s="59"/>
      <c r="S85" s="59"/>
      <c r="T85" s="60"/>
    </row>
    <row r="86" spans="1:20" ht="13.5">
      <c r="A86" s="173"/>
      <c r="B86" s="173"/>
      <c r="C86" s="182"/>
      <c r="D86" s="183"/>
      <c r="E86" s="183"/>
      <c r="F86" s="184"/>
      <c r="G86" s="187"/>
      <c r="H86" s="179"/>
      <c r="I86" s="181"/>
      <c r="J86" s="181"/>
      <c r="K86" s="61"/>
      <c r="L86" s="61"/>
      <c r="M86" s="61"/>
      <c r="N86" s="61"/>
      <c r="O86" s="62"/>
      <c r="P86" s="63"/>
      <c r="Q86" s="64"/>
      <c r="R86" s="64"/>
      <c r="S86" s="64"/>
      <c r="T86" s="65"/>
    </row>
    <row r="87" spans="1:20" ht="13.5">
      <c r="A87" s="174"/>
      <c r="B87" s="174"/>
      <c r="C87" s="182"/>
      <c r="D87" s="183"/>
      <c r="E87" s="183"/>
      <c r="F87" s="184"/>
      <c r="G87" s="188"/>
      <c r="H87" s="180"/>
      <c r="I87" s="181"/>
      <c r="J87" s="181"/>
      <c r="K87" s="67"/>
      <c r="L87" s="67"/>
      <c r="M87" s="67"/>
      <c r="N87" s="67"/>
      <c r="O87" s="68"/>
      <c r="P87" s="72"/>
      <c r="Q87" s="67"/>
      <c r="R87" s="73"/>
      <c r="S87" s="73"/>
      <c r="T87" s="73"/>
    </row>
    <row r="88" spans="1:20" ht="13.5">
      <c r="A88" s="172"/>
      <c r="B88" s="172"/>
      <c r="C88" s="182"/>
      <c r="D88" s="183"/>
      <c r="E88" s="183"/>
      <c r="F88" s="184"/>
      <c r="G88" s="189"/>
      <c r="H88" s="178"/>
      <c r="I88" s="181"/>
      <c r="J88" s="181"/>
      <c r="K88" s="56"/>
      <c r="L88" s="56"/>
      <c r="M88" s="56"/>
      <c r="N88" s="56"/>
      <c r="O88" s="57"/>
      <c r="P88" s="58"/>
      <c r="Q88" s="59"/>
      <c r="R88" s="59"/>
      <c r="S88" s="59"/>
      <c r="T88" s="60"/>
    </row>
    <row r="89" spans="1:20" ht="13.5">
      <c r="A89" s="173"/>
      <c r="B89" s="173"/>
      <c r="C89" s="182"/>
      <c r="D89" s="183"/>
      <c r="E89" s="183"/>
      <c r="F89" s="184"/>
      <c r="G89" s="190"/>
      <c r="H89" s="179"/>
      <c r="I89" s="181"/>
      <c r="J89" s="181"/>
      <c r="K89" s="61"/>
      <c r="L89" s="61"/>
      <c r="M89" s="61"/>
      <c r="N89" s="61"/>
      <c r="O89" s="62"/>
      <c r="P89" s="63"/>
      <c r="Q89" s="64"/>
      <c r="R89" s="64"/>
      <c r="S89" s="64"/>
      <c r="T89" s="65"/>
    </row>
    <row r="90" spans="1:20" ht="13.5">
      <c r="A90" s="174"/>
      <c r="B90" s="174"/>
      <c r="C90" s="182"/>
      <c r="D90" s="183"/>
      <c r="E90" s="183"/>
      <c r="F90" s="184"/>
      <c r="G90" s="191"/>
      <c r="H90" s="180"/>
      <c r="I90" s="181"/>
      <c r="J90" s="181"/>
      <c r="K90" s="67"/>
      <c r="L90" s="67"/>
      <c r="M90" s="67"/>
      <c r="N90" s="67"/>
      <c r="O90" s="68"/>
      <c r="P90" s="72"/>
      <c r="Q90" s="67"/>
      <c r="R90" s="73"/>
      <c r="S90" s="73"/>
      <c r="T90" s="73"/>
    </row>
    <row r="91" ht="13.5">
      <c r="F91" s="74"/>
    </row>
    <row r="92" ht="13.5">
      <c r="F92" s="74"/>
    </row>
    <row r="93" ht="13.5">
      <c r="F93" s="74"/>
    </row>
    <row r="94" ht="13.5">
      <c r="F94" s="74"/>
    </row>
    <row r="95" ht="13.5">
      <c r="F95" s="74"/>
    </row>
    <row r="96" ht="13.5">
      <c r="F96" s="74"/>
    </row>
    <row r="97" ht="13.5">
      <c r="F97" s="74"/>
    </row>
    <row r="98" ht="13.5">
      <c r="F98" s="74"/>
    </row>
    <row r="99" ht="13.5">
      <c r="F99" s="74"/>
    </row>
    <row r="100" ht="13.5">
      <c r="F100" s="74"/>
    </row>
    <row r="101" ht="13.5">
      <c r="F101" s="74"/>
    </row>
    <row r="102" ht="13.5">
      <c r="F102" s="74"/>
    </row>
    <row r="103" ht="13.5">
      <c r="F103" s="74"/>
    </row>
    <row r="104" ht="13.5">
      <c r="F104" s="74"/>
    </row>
    <row r="105" ht="13.5">
      <c r="F105" s="74"/>
    </row>
    <row r="106" ht="13.5">
      <c r="F106" s="74"/>
    </row>
    <row r="107" ht="13.5">
      <c r="F107" s="74"/>
    </row>
    <row r="108" ht="13.5">
      <c r="F108" s="74"/>
    </row>
    <row r="109" ht="13.5">
      <c r="F109" s="74"/>
    </row>
    <row r="110" ht="13.5">
      <c r="F110" s="74"/>
    </row>
    <row r="111" ht="13.5">
      <c r="F111" s="74"/>
    </row>
    <row r="112" ht="13.5">
      <c r="F112" s="74"/>
    </row>
    <row r="113" ht="13.5">
      <c r="F113" s="74"/>
    </row>
    <row r="114" ht="13.5">
      <c r="F114" s="74"/>
    </row>
    <row r="115" ht="13.5">
      <c r="F115" s="74"/>
    </row>
    <row r="116" ht="13.5">
      <c r="F116" s="74"/>
    </row>
    <row r="117" ht="13.5">
      <c r="F117" s="74"/>
    </row>
    <row r="118" ht="13.5">
      <c r="F118" s="74"/>
    </row>
    <row r="119" ht="13.5">
      <c r="F119" s="74"/>
    </row>
    <row r="120" ht="13.5">
      <c r="F120" s="74"/>
    </row>
    <row r="121" ht="13.5">
      <c r="F121" s="74"/>
    </row>
    <row r="122" ht="13.5">
      <c r="F122" s="74"/>
    </row>
  </sheetData>
  <sheetProtection/>
  <mergeCells count="289">
    <mergeCell ref="G88:G90"/>
    <mergeCell ref="H88:H90"/>
    <mergeCell ref="I88:I90"/>
    <mergeCell ref="J88:J90"/>
    <mergeCell ref="G85:G87"/>
    <mergeCell ref="H85:H87"/>
    <mergeCell ref="I85:I87"/>
    <mergeCell ref="J85:J87"/>
    <mergeCell ref="A88:A90"/>
    <mergeCell ref="B88:B90"/>
    <mergeCell ref="C88:C90"/>
    <mergeCell ref="D88:D90"/>
    <mergeCell ref="E88:E90"/>
    <mergeCell ref="F88:F90"/>
    <mergeCell ref="G82:G84"/>
    <mergeCell ref="H82:H84"/>
    <mergeCell ref="I82:I84"/>
    <mergeCell ref="J82:J84"/>
    <mergeCell ref="A85:A87"/>
    <mergeCell ref="B85:B87"/>
    <mergeCell ref="C85:C87"/>
    <mergeCell ref="D85:D87"/>
    <mergeCell ref="E85:E87"/>
    <mergeCell ref="F85:F87"/>
    <mergeCell ref="G79:G81"/>
    <mergeCell ref="H79:H81"/>
    <mergeCell ref="I79:I81"/>
    <mergeCell ref="J79:J81"/>
    <mergeCell ref="A82:A84"/>
    <mergeCell ref="B82:B84"/>
    <mergeCell ref="C82:C84"/>
    <mergeCell ref="D82:D84"/>
    <mergeCell ref="E82:E84"/>
    <mergeCell ref="F82:F84"/>
    <mergeCell ref="G76:G78"/>
    <mergeCell ref="H76:H78"/>
    <mergeCell ref="I76:I78"/>
    <mergeCell ref="J76:J78"/>
    <mergeCell ref="A79:A81"/>
    <mergeCell ref="B79:B81"/>
    <mergeCell ref="C79:C81"/>
    <mergeCell ref="D79:D81"/>
    <mergeCell ref="E79:E81"/>
    <mergeCell ref="F79:F81"/>
    <mergeCell ref="G73:G75"/>
    <mergeCell ref="H73:H75"/>
    <mergeCell ref="I73:I75"/>
    <mergeCell ref="J73:J75"/>
    <mergeCell ref="A76:A78"/>
    <mergeCell ref="B76:B78"/>
    <mergeCell ref="C76:C78"/>
    <mergeCell ref="D76:D78"/>
    <mergeCell ref="E76:E78"/>
    <mergeCell ref="F76:F78"/>
    <mergeCell ref="G70:G72"/>
    <mergeCell ref="H70:H72"/>
    <mergeCell ref="I70:I72"/>
    <mergeCell ref="J70:J72"/>
    <mergeCell ref="A73:A75"/>
    <mergeCell ref="B73:B75"/>
    <mergeCell ref="C73:C75"/>
    <mergeCell ref="D73:D75"/>
    <mergeCell ref="E73:E75"/>
    <mergeCell ref="F73:F75"/>
    <mergeCell ref="G67:G69"/>
    <mergeCell ref="H67:H69"/>
    <mergeCell ref="I67:I69"/>
    <mergeCell ref="J67:J69"/>
    <mergeCell ref="A70:A72"/>
    <mergeCell ref="B70:B72"/>
    <mergeCell ref="C70:C72"/>
    <mergeCell ref="D70:D72"/>
    <mergeCell ref="E70:E72"/>
    <mergeCell ref="F70:F72"/>
    <mergeCell ref="G64:G66"/>
    <mergeCell ref="H64:H66"/>
    <mergeCell ref="I64:I66"/>
    <mergeCell ref="J64:J66"/>
    <mergeCell ref="A67:A69"/>
    <mergeCell ref="B67:B69"/>
    <mergeCell ref="C67:C69"/>
    <mergeCell ref="D67:D69"/>
    <mergeCell ref="E67:E69"/>
    <mergeCell ref="F67:F69"/>
    <mergeCell ref="G61:G63"/>
    <mergeCell ref="H61:H63"/>
    <mergeCell ref="I61:I63"/>
    <mergeCell ref="J61:J63"/>
    <mergeCell ref="A64:A66"/>
    <mergeCell ref="B64:B66"/>
    <mergeCell ref="C64:C66"/>
    <mergeCell ref="D64:D66"/>
    <mergeCell ref="E64:E66"/>
    <mergeCell ref="F64:F66"/>
    <mergeCell ref="G58:G60"/>
    <mergeCell ref="H58:H60"/>
    <mergeCell ref="I58:I60"/>
    <mergeCell ref="J58:J60"/>
    <mergeCell ref="A61:A63"/>
    <mergeCell ref="B61:B63"/>
    <mergeCell ref="C61:C63"/>
    <mergeCell ref="D61:D63"/>
    <mergeCell ref="E61:E63"/>
    <mergeCell ref="F61:F63"/>
    <mergeCell ref="G55:G57"/>
    <mergeCell ref="H55:H57"/>
    <mergeCell ref="I55:I57"/>
    <mergeCell ref="J55:J57"/>
    <mergeCell ref="A58:A60"/>
    <mergeCell ref="B58:B60"/>
    <mergeCell ref="C58:C60"/>
    <mergeCell ref="D58:D60"/>
    <mergeCell ref="E58:E60"/>
    <mergeCell ref="F58:F60"/>
    <mergeCell ref="G52:G54"/>
    <mergeCell ref="H52:H54"/>
    <mergeCell ref="I52:I54"/>
    <mergeCell ref="J52:J54"/>
    <mergeCell ref="A55:A57"/>
    <mergeCell ref="B55:B57"/>
    <mergeCell ref="C55:C57"/>
    <mergeCell ref="D55:D57"/>
    <mergeCell ref="E55:E57"/>
    <mergeCell ref="F55:F57"/>
    <mergeCell ref="G49:G51"/>
    <mergeCell ref="H49:H51"/>
    <mergeCell ref="I49:I51"/>
    <mergeCell ref="J49:J51"/>
    <mergeCell ref="A52:A54"/>
    <mergeCell ref="B52:B54"/>
    <mergeCell ref="C52:C54"/>
    <mergeCell ref="D52:D54"/>
    <mergeCell ref="E52:E54"/>
    <mergeCell ref="F52:F54"/>
    <mergeCell ref="G46:G48"/>
    <mergeCell ref="H46:H48"/>
    <mergeCell ref="I46:I48"/>
    <mergeCell ref="J46:J48"/>
    <mergeCell ref="A49:A51"/>
    <mergeCell ref="B49:B51"/>
    <mergeCell ref="C49:C51"/>
    <mergeCell ref="D49:D51"/>
    <mergeCell ref="E49:E51"/>
    <mergeCell ref="F49:F51"/>
    <mergeCell ref="G43:G45"/>
    <mergeCell ref="H43:H45"/>
    <mergeCell ref="I43:I45"/>
    <mergeCell ref="J43:J45"/>
    <mergeCell ref="A46:A48"/>
    <mergeCell ref="B46:B48"/>
    <mergeCell ref="C46:C48"/>
    <mergeCell ref="D46:D48"/>
    <mergeCell ref="E46:E48"/>
    <mergeCell ref="F46:F48"/>
    <mergeCell ref="G40:G42"/>
    <mergeCell ref="H40:H42"/>
    <mergeCell ref="I40:I42"/>
    <mergeCell ref="J40:J42"/>
    <mergeCell ref="A43:A45"/>
    <mergeCell ref="B43:B45"/>
    <mergeCell ref="C43:C45"/>
    <mergeCell ref="D43:D45"/>
    <mergeCell ref="E43:E45"/>
    <mergeCell ref="F43:F45"/>
    <mergeCell ref="G37:G39"/>
    <mergeCell ref="H37:H39"/>
    <mergeCell ref="I37:I39"/>
    <mergeCell ref="J37:J39"/>
    <mergeCell ref="A40:A42"/>
    <mergeCell ref="B40:B42"/>
    <mergeCell ref="C40:C42"/>
    <mergeCell ref="D40:D42"/>
    <mergeCell ref="E40:E42"/>
    <mergeCell ref="F40:F42"/>
    <mergeCell ref="G34:G36"/>
    <mergeCell ref="H34:H36"/>
    <mergeCell ref="I34:I36"/>
    <mergeCell ref="J34:J36"/>
    <mergeCell ref="A37:A39"/>
    <mergeCell ref="B37:B39"/>
    <mergeCell ref="C37:C39"/>
    <mergeCell ref="D37:D39"/>
    <mergeCell ref="E37:E39"/>
    <mergeCell ref="F37:F39"/>
    <mergeCell ref="G31:G33"/>
    <mergeCell ref="H31:H33"/>
    <mergeCell ref="I31:I33"/>
    <mergeCell ref="J31:J33"/>
    <mergeCell ref="A34:A36"/>
    <mergeCell ref="B34:B36"/>
    <mergeCell ref="C34:C36"/>
    <mergeCell ref="D34:D36"/>
    <mergeCell ref="E34:E36"/>
    <mergeCell ref="F34:F36"/>
    <mergeCell ref="G28:G30"/>
    <mergeCell ref="H28:H30"/>
    <mergeCell ref="I28:I30"/>
    <mergeCell ref="J28:J30"/>
    <mergeCell ref="A31:A33"/>
    <mergeCell ref="B31:B33"/>
    <mergeCell ref="C31:C33"/>
    <mergeCell ref="D31:D33"/>
    <mergeCell ref="E31:E33"/>
    <mergeCell ref="F31:F33"/>
    <mergeCell ref="G25:G27"/>
    <mergeCell ref="H25:H27"/>
    <mergeCell ref="I25:I27"/>
    <mergeCell ref="J25:J27"/>
    <mergeCell ref="A28:A30"/>
    <mergeCell ref="B28:B30"/>
    <mergeCell ref="C28:C30"/>
    <mergeCell ref="D28:D30"/>
    <mergeCell ref="E28:E30"/>
    <mergeCell ref="F28:F30"/>
    <mergeCell ref="G22:G24"/>
    <mergeCell ref="H22:H24"/>
    <mergeCell ref="I22:I24"/>
    <mergeCell ref="J22:J24"/>
    <mergeCell ref="A25:A27"/>
    <mergeCell ref="B25:B27"/>
    <mergeCell ref="C25:C27"/>
    <mergeCell ref="D25:D27"/>
    <mergeCell ref="E25:E27"/>
    <mergeCell ref="F25:F27"/>
    <mergeCell ref="G19:G21"/>
    <mergeCell ref="H19:H21"/>
    <mergeCell ref="I19:I21"/>
    <mergeCell ref="J19:J21"/>
    <mergeCell ref="A22:A24"/>
    <mergeCell ref="B22:B24"/>
    <mergeCell ref="C22:C24"/>
    <mergeCell ref="D22:D24"/>
    <mergeCell ref="E22:E24"/>
    <mergeCell ref="F22:F24"/>
    <mergeCell ref="G16:G18"/>
    <mergeCell ref="H16:H18"/>
    <mergeCell ref="I16:I18"/>
    <mergeCell ref="J16:J18"/>
    <mergeCell ref="A19:A21"/>
    <mergeCell ref="B19:B21"/>
    <mergeCell ref="C19:C21"/>
    <mergeCell ref="D19:D21"/>
    <mergeCell ref="E19:E21"/>
    <mergeCell ref="F19:F21"/>
    <mergeCell ref="G13:G15"/>
    <mergeCell ref="H13:H15"/>
    <mergeCell ref="I13:I15"/>
    <mergeCell ref="J13:J15"/>
    <mergeCell ref="A16:A18"/>
    <mergeCell ref="B16:B18"/>
    <mergeCell ref="C16:C18"/>
    <mergeCell ref="D16:D18"/>
    <mergeCell ref="E16:E18"/>
    <mergeCell ref="F16:F18"/>
    <mergeCell ref="G10:G12"/>
    <mergeCell ref="H10:H12"/>
    <mergeCell ref="I10:I12"/>
    <mergeCell ref="J10:J12"/>
    <mergeCell ref="A13:A15"/>
    <mergeCell ref="B13:B15"/>
    <mergeCell ref="C13:C15"/>
    <mergeCell ref="D13:D15"/>
    <mergeCell ref="E13:E15"/>
    <mergeCell ref="F13:F15"/>
    <mergeCell ref="G7:G9"/>
    <mergeCell ref="H7:H9"/>
    <mergeCell ref="I7:I9"/>
    <mergeCell ref="J7:J9"/>
    <mergeCell ref="A10:A12"/>
    <mergeCell ref="B10:B12"/>
    <mergeCell ref="C10:C12"/>
    <mergeCell ref="D10:D12"/>
    <mergeCell ref="E10:E12"/>
    <mergeCell ref="F10:F12"/>
    <mergeCell ref="A7:A9"/>
    <mergeCell ref="B7:B9"/>
    <mergeCell ref="C7:C9"/>
    <mergeCell ref="D7:D9"/>
    <mergeCell ref="E7:E9"/>
    <mergeCell ref="F7:F9"/>
    <mergeCell ref="Q1:T1"/>
    <mergeCell ref="A3:O4"/>
    <mergeCell ref="P3:T3"/>
    <mergeCell ref="P4:T4"/>
    <mergeCell ref="A5:A6"/>
    <mergeCell ref="B5:C6"/>
    <mergeCell ref="D5:F5"/>
    <mergeCell ref="I5:J5"/>
    <mergeCell ref="K5:T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林業公社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MIZUTA</dc:creator>
  <cp:keywords/>
  <dc:description/>
  <cp:lastModifiedBy>整備公社</cp:lastModifiedBy>
  <cp:lastPrinted>2015-07-01T23:14:37Z</cp:lastPrinted>
  <dcterms:created xsi:type="dcterms:W3CDTF">2000-08-30T02:18:39Z</dcterms:created>
  <dcterms:modified xsi:type="dcterms:W3CDTF">2015-07-07T06:20:32Z</dcterms:modified>
  <cp:category/>
  <cp:version/>
  <cp:contentType/>
  <cp:contentStatus/>
</cp:coreProperties>
</file>